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hidePivotFieldList="1"/>
  <xr:revisionPtr revIDLastSave="0" documentId="8_{4F2C55C8-4A4A-4DD7-9A21-6F359D93ED30}" xr6:coauthVersionLast="47" xr6:coauthVersionMax="47" xr10:uidLastSave="{00000000-0000-0000-0000-000000000000}"/>
  <workbookProtection workbookAlgorithmName="SHA-512" workbookHashValue="lNiXrPTAi9XgZpP7kIls3q404S6nol9LbuP//WH2ZgxSx9Du4bI8APQlAIclfkY3O8rikx3JO//4QxYB5KMTyQ==" workbookSaltValue="vQ2rmrr51o4y9w1FYEvEmQ==" workbookSpinCount="100000" lockStructure="1"/>
  <bookViews>
    <workbookView xWindow="6720" yWindow="1665" windowWidth="23010" windowHeight="12210" tabRatio="826" xr2:uid="{00000000-000D-0000-FFFF-FFFF00000000}"/>
  </bookViews>
  <sheets>
    <sheet name="1. Izračun iznosa sredstava" sheetId="14" r:id="rId1"/>
    <sheet name="2. Average costs" sheetId="17" state="hidden" r:id="rId2"/>
  </sheets>
  <externalReferences>
    <externalReference r:id="rId3"/>
    <externalReference r:id="rId4"/>
  </externalReferences>
  <definedNames>
    <definedName name="AvailableBudgetFinancialPerformance" localSheetId="1">'[1]6. Allocation calculator'!$M$2</definedName>
    <definedName name="AvailableBudgetFinancialPerformance">'[2]6. Allocation calculator'!$M$2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4" l="1"/>
  <c r="K34" i="14"/>
  <c r="J34" i="14"/>
  <c r="I34" i="14"/>
  <c r="H34" i="14"/>
  <c r="G34" i="14"/>
  <c r="F34" i="14"/>
  <c r="E34" i="14"/>
  <c r="D34" i="14"/>
  <c r="C34" i="14"/>
  <c r="M34" i="14" s="1"/>
  <c r="O34" i="14" s="1"/>
  <c r="L11" i="14" s="1"/>
  <c r="L29" i="14"/>
  <c r="K29" i="14"/>
  <c r="J29" i="14"/>
  <c r="I29" i="14"/>
  <c r="H29" i="14"/>
  <c r="G29" i="14"/>
  <c r="F29" i="14"/>
  <c r="E29" i="14"/>
  <c r="D29" i="14"/>
  <c r="M29" i="14" s="1"/>
  <c r="O29" i="14" s="1"/>
  <c r="C29" i="14"/>
  <c r="L28" i="14"/>
  <c r="K28" i="14"/>
  <c r="J28" i="14"/>
  <c r="I28" i="14"/>
  <c r="H28" i="14"/>
  <c r="G28" i="14"/>
  <c r="F28" i="14"/>
  <c r="E28" i="14"/>
  <c r="D28" i="14"/>
  <c r="C28" i="14"/>
  <c r="M28" i="14" s="1"/>
  <c r="O28" i="14" s="1"/>
  <c r="F25" i="14"/>
  <c r="C25" i="14"/>
  <c r="K22" i="14"/>
  <c r="H22" i="14"/>
  <c r="F21" i="14"/>
  <c r="E21" i="14"/>
  <c r="D21" i="14"/>
  <c r="L20" i="14"/>
  <c r="K20" i="14"/>
  <c r="J20" i="14"/>
  <c r="I20" i="14"/>
  <c r="H20" i="14"/>
  <c r="G20" i="14"/>
  <c r="F20" i="14"/>
  <c r="E20" i="14"/>
  <c r="D20" i="14"/>
  <c r="C20" i="14"/>
  <c r="M20" i="14" s="1"/>
  <c r="L19" i="14"/>
  <c r="L22" i="14" s="1"/>
  <c r="K19" i="14"/>
  <c r="K17" i="14" s="1"/>
  <c r="K26" i="14" s="1"/>
  <c r="J19" i="14"/>
  <c r="J22" i="14" s="1"/>
  <c r="I19" i="14"/>
  <c r="I22" i="14" s="1"/>
  <c r="H19" i="14"/>
  <c r="G19" i="14"/>
  <c r="G17" i="14" s="1"/>
  <c r="G24" i="14" s="1"/>
  <c r="F19" i="14"/>
  <c r="E19" i="14"/>
  <c r="D19" i="14"/>
  <c r="D17" i="14" s="1"/>
  <c r="D24" i="14" s="1"/>
  <c r="C19" i="14"/>
  <c r="C21" i="14" s="1"/>
  <c r="L18" i="14"/>
  <c r="L27" i="14" s="1"/>
  <c r="K18" i="14"/>
  <c r="K27" i="14" s="1"/>
  <c r="J18" i="14"/>
  <c r="J27" i="14" s="1"/>
  <c r="I18" i="14"/>
  <c r="I27" i="14" s="1"/>
  <c r="H18" i="14"/>
  <c r="H27" i="14" s="1"/>
  <c r="M27" i="14" s="1"/>
  <c r="O27" i="14" s="1"/>
  <c r="G18" i="14"/>
  <c r="G25" i="14" s="1"/>
  <c r="F18" i="14"/>
  <c r="F17" i="14" s="1"/>
  <c r="F24" i="14" s="1"/>
  <c r="E18" i="14"/>
  <c r="E25" i="14" s="1"/>
  <c r="D18" i="14"/>
  <c r="D25" i="14" s="1"/>
  <c r="C18" i="14"/>
  <c r="I17" i="14"/>
  <c r="I26" i="14" s="1"/>
  <c r="H17" i="14"/>
  <c r="H26" i="14" s="1"/>
  <c r="E17" i="14"/>
  <c r="E24" i="14" s="1"/>
  <c r="M25" i="14" l="1"/>
  <c r="O25" i="14" s="1"/>
  <c r="M22" i="14"/>
  <c r="M18" i="14"/>
  <c r="J17" i="14"/>
  <c r="J26" i="14" s="1"/>
  <c r="M26" i="14" s="1"/>
  <c r="O26" i="14" s="1"/>
  <c r="C17" i="14"/>
  <c r="M19" i="14"/>
  <c r="G21" i="14"/>
  <c r="M21" i="14" s="1"/>
  <c r="M23" i="14" s="1"/>
  <c r="N23" i="14" s="1"/>
  <c r="O23" i="14" s="1"/>
  <c r="L17" i="14"/>
  <c r="L26" i="14" s="1"/>
  <c r="M17" i="14" l="1"/>
  <c r="C24" i="14"/>
  <c r="M24" i="14" s="1"/>
  <c r="O24" i="14" s="1"/>
  <c r="O30" i="14" s="1"/>
  <c r="L7" i="14" l="1"/>
  <c r="O32" i="14"/>
  <c r="O36" i="14" l="1"/>
  <c r="L12" i="14" s="1"/>
  <c r="L9" i="14"/>
  <c r="O33" i="14"/>
  <c r="L10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Ema Ćerimagić</author>
  </authors>
  <commentList>
    <comment ref="B16" authorId="0" shapeId="0" xr:uid="{B346A322-E839-4BC5-AE99-7D03E34DED4D}">
      <text>
        <r>
          <rPr>
            <b/>
            <sz val="9"/>
            <color indexed="81"/>
            <rFont val="Tahoma"/>
            <family val="2"/>
            <charset val="238"/>
          </rPr>
          <t>Ema Ćerimagić:</t>
        </r>
        <r>
          <rPr>
            <sz val="9"/>
            <color indexed="81"/>
            <rFont val="Tahoma"/>
            <family val="2"/>
            <charset val="238"/>
          </rPr>
          <t xml:space="preserve">
Po potrebi mijenjati samo kolonu B21 do B35 prema dogovorenim jediničnim troškovima za alokaciju R1 2023 i nadalje. Formule nije potrebno mijenjati.</t>
        </r>
      </text>
    </comment>
    <comment ref="A35" authorId="0" shapeId="0" xr:uid="{95496F5F-925C-43FE-8A36-17027CEFE35A}">
      <text>
        <r>
          <rPr>
            <b/>
            <sz val="9"/>
            <color indexed="81"/>
            <rFont val="Tahoma"/>
            <family val="2"/>
            <charset val="238"/>
          </rPr>
          <t>Ema Ćerimagić:</t>
        </r>
        <r>
          <rPr>
            <sz val="9"/>
            <color indexed="81"/>
            <rFont val="Tahoma"/>
            <family val="2"/>
            <charset val="238"/>
          </rPr>
          <t xml:space="preserve">
Zamoliti Helenu da unese formulu za korekciju troškova skupih putovanja (nismo imali dosad)</t>
        </r>
      </text>
    </comment>
  </commentList>
</comments>
</file>

<file path=xl/sharedStrings.xml><?xml version="1.0" encoding="utf-8"?>
<sst xmlns="http://schemas.openxmlformats.org/spreadsheetml/2006/main" count="95" uniqueCount="78">
  <si>
    <t>Postotak</t>
  </si>
  <si>
    <t xml:space="preserve">Jedinični troškovi po sudioniku
</t>
  </si>
  <si>
    <t>Parametri procjene proračuna</t>
  </si>
  <si>
    <t>Individualno volontiranje prekogranično</t>
  </si>
  <si>
    <t>Individualno volontiranje unutar zemlje</t>
  </si>
  <si>
    <t xml:space="preserve">Organizacijska potpora - prosjek po danu po sudioniku
(uključuje organizacijsku potporu, putovanje, potporu za uključivanje, džeparac, potporu za učenje jezika)
</t>
  </si>
  <si>
    <t>Stopa</t>
  </si>
  <si>
    <t>Troškovi upravljanja - po aktivnosti volonterskog tima</t>
  </si>
  <si>
    <t>Troškovi upravljanja - po sudioniku u individualnom volontiranju</t>
  </si>
  <si>
    <t>Pripremni posjet</t>
  </si>
  <si>
    <t>Zeleno putovanje</t>
  </si>
  <si>
    <t>Razlika za zeleno putovanje</t>
  </si>
  <si>
    <t>Volonterski tim 1</t>
  </si>
  <si>
    <t>Volonterski tim 2</t>
  </si>
  <si>
    <t>Organizacijska potpora - Individualno volontiranje prekogranično</t>
  </si>
  <si>
    <t>Organizacijska potpora - Individualno volontiranje unutar zemlje</t>
  </si>
  <si>
    <t>Organizacijska potpora -Volonterski tim unutar zemlje</t>
  </si>
  <si>
    <t>Organizacijska potpora -Volonterski tim prekogranično</t>
  </si>
  <si>
    <t>Troškovi upravljanja volonterski tim</t>
  </si>
  <si>
    <t>Troškovi upravljanja individualno volontiranje</t>
  </si>
  <si>
    <t>Ukupan broj sudionika</t>
  </si>
  <si>
    <t>Troškovi upravljanja ukupno</t>
  </si>
  <si>
    <t>Zbroj</t>
  </si>
  <si>
    <t>Nakon korekcije</t>
  </si>
  <si>
    <t>Korekcija troškovi upravljanja</t>
  </si>
  <si>
    <t>Jedinični troškovi</t>
  </si>
  <si>
    <t>Broj dana po sudioniku</t>
  </si>
  <si>
    <t>Individualno volontiranje 1</t>
  </si>
  <si>
    <t>Broj prekograničnih sudionika</t>
  </si>
  <si>
    <t>Broj sudionika unutar zemlje</t>
  </si>
  <si>
    <t>IZRAČUN IZNOSA DODJELE BESPOVRATNIH SREDSTAVA</t>
  </si>
  <si>
    <t>Individualno volontiranje 2</t>
  </si>
  <si>
    <t>Volonterski tim 3</t>
  </si>
  <si>
    <t>Volonterski tim 4</t>
  </si>
  <si>
    <t>Individualno volontiranje 3</t>
  </si>
  <si>
    <t>Izvanredni troškovi</t>
  </si>
  <si>
    <t>Volonterski tim 5</t>
  </si>
  <si>
    <t>Individualno volontiranje 4</t>
  </si>
  <si>
    <t>Individualno volontiranje 5</t>
  </si>
  <si>
    <t>BROJ SUDIONIKA UNUTAR ZEMLJE
(Number of participants in incountry activities)</t>
  </si>
  <si>
    <t>BROJ PRIPREMNIH POSJETA
(Preparatory Visits)</t>
  </si>
  <si>
    <t xml:space="preserve">BROJ SUDIONIKA PRIPREMNOG POSJETA
(Number of persons taking part in preparatory visits)
</t>
  </si>
  <si>
    <t xml:space="preserve">AKTIVNOST
(Activity Type)
</t>
  </si>
  <si>
    <t>Budget estimation parameters</t>
  </si>
  <si>
    <t xml:space="preserve">Average costs per participant per day
(including organisational support, travel, inclusion support, pocket money, linguistic support) </t>
  </si>
  <si>
    <t>Individual volunteering cross-border</t>
  </si>
  <si>
    <t>Explanation: figures included in this part of the table are only examples, not proposals.
In addition, the National Agencies may modify any part of the calculator in order to achieve a better estimate.</t>
  </si>
  <si>
    <t>Individual volunteering in-country</t>
  </si>
  <si>
    <t>Rate</t>
  </si>
  <si>
    <t>Explanation: figures in this table are fixed in the Programme Guide.</t>
  </si>
  <si>
    <t xml:space="preserve">Unit costs per participant
</t>
  </si>
  <si>
    <t>Management costs - vol teams activity</t>
  </si>
  <si>
    <t>Management costs - individual volunteering</t>
  </si>
  <si>
    <t>Preparatory visits</t>
  </si>
  <si>
    <t>Corrections for special travel</t>
  </si>
  <si>
    <t>Correction for exceptional costs for expensive travel</t>
  </si>
  <si>
    <t>Explanation: the example correction (820 EUR) is equal to the grant of the longest travel distance band since it is most commonly replaced with exceptional costs. The NAs may set a different correction or not use any correction at all (e.g. if exceptional costs are very rarely used).</t>
  </si>
  <si>
    <t xml:space="preserve">Green travel </t>
  </si>
  <si>
    <t>Green travel difference</t>
  </si>
  <si>
    <t xml:space="preserve">Explanation: This an estimated average additional grant for participants using green travel. </t>
  </si>
  <si>
    <t xml:space="preserve">Korekcija izvanredni troškovi za skupa putovanja </t>
  </si>
  <si>
    <t>DA</t>
  </si>
  <si>
    <t>NE</t>
  </si>
  <si>
    <t>Ukupno paušalni troškovi</t>
  </si>
  <si>
    <t>Maksimalni iznos paušalnih troškova</t>
  </si>
  <si>
    <t xml:space="preserve">Dodijeljeni iznos paušalnih troškova </t>
  </si>
  <si>
    <t>Ukupan iznos bespovratnih sredstava za dodjelu</t>
  </si>
  <si>
    <t>Traženi paušalni troškovi</t>
  </si>
  <si>
    <t>Maksimalni dostupan iznos paušalnih troškova</t>
  </si>
  <si>
    <t>Traženi izvanredni troškovi</t>
  </si>
  <si>
    <t>BROJ DANA PO SUDIONIKU
Estimated duration (in days, including travel)</t>
  </si>
  <si>
    <t>UKUPAN BROJ SUDIONIKA
(Number of participants)</t>
  </si>
  <si>
    <t>Maksimalan dodijeljeni iznos paušalnih sredstava</t>
  </si>
  <si>
    <r>
      <t xml:space="preserve">ZELENO PUTOVANJE
(Green Travel)
</t>
    </r>
    <r>
      <rPr>
        <sz val="12"/>
        <color rgb="FFFF0000"/>
        <rFont val="Calibri"/>
        <family val="2"/>
        <charset val="238"/>
        <scheme val="minor"/>
      </rPr>
      <t>odabrati iz padajućeg izbornika</t>
    </r>
  </si>
  <si>
    <r>
      <t xml:space="preserve">IZVANREDNI TROŠKOVI
(Exceptional Costs)
</t>
    </r>
    <r>
      <rPr>
        <sz val="12"/>
        <color rgb="FFFF0000"/>
        <rFont val="Calibri"/>
        <family val="2"/>
        <charset val="238"/>
        <scheme val="minor"/>
      </rPr>
      <t>unijeti traženi iznos</t>
    </r>
  </si>
  <si>
    <t>Postotak traženih paušalnih sredstava</t>
  </si>
  <si>
    <t>Ukupan iznos dodjele bespovratnih sredstava maksimalan je dostupan iznos bespovratnih sredstava u odnosu na planirane aktivnosti. Ovaj je iznos indikativan, a konačan iznos ovisi o ukupno dostupnom proračunu za 2023. godinu, broju prijavitelja i ostalim kriterijima za dodjelu financijskih sredstava za
volonterske projekte objavljenima na https://www.europskesnagesolidarnosti.hr/</t>
  </si>
  <si>
    <t>Ukupno izvanredni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</si>
</sst>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8" tint="-0.249977111117893"/>
      <name val="Calibri"/>
      <family val="2"/>
      <charset val="238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8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charset val="238"/>
      <scheme val="minor"/>
    </font>
    <font>
      <sz val="14"/>
      <color theme="8" tint="-0.499984740745262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4"/>
      <color theme="5" tint="0.59999389629810485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4" tint="-0.24994659260841701"/>
      </left>
      <right style="dashed">
        <color indexed="64"/>
      </right>
      <top style="medium">
        <color theme="4" tint="-0.24994659260841701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theme="4" tint="-0.24994659260841701"/>
      </top>
      <bottom style="dashed">
        <color indexed="64"/>
      </bottom>
      <diagonal/>
    </border>
    <border>
      <left style="dashed">
        <color indexed="64"/>
      </left>
      <right style="medium">
        <color theme="4" tint="-0.24994659260841701"/>
      </right>
      <top style="medium">
        <color theme="4" tint="-0.24994659260841701"/>
      </top>
      <bottom style="dashed">
        <color indexed="64"/>
      </bottom>
      <diagonal/>
    </border>
    <border>
      <left style="medium">
        <color theme="4" tint="-0.2499465926084170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theme="4" tint="-0.24994659260841701"/>
      </right>
      <top style="dashed">
        <color indexed="64"/>
      </top>
      <bottom style="dashed">
        <color indexed="64"/>
      </bottom>
      <diagonal/>
    </border>
    <border>
      <left style="medium">
        <color theme="4" tint="-0.24994659260841701"/>
      </left>
      <right style="dashed">
        <color indexed="64"/>
      </right>
      <top style="dashed">
        <color indexed="64"/>
      </top>
      <bottom style="medium">
        <color theme="4" tint="-0.2499465926084170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theme="4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dashed">
        <color indexed="64"/>
      </left>
      <right/>
      <top style="dashed">
        <color indexed="64"/>
      </top>
      <bottom style="medium">
        <color theme="4" tint="-0.24994659260841701"/>
      </bottom>
      <diagonal/>
    </border>
    <border>
      <left style="medium">
        <color theme="5" tint="-0.24994659260841701"/>
      </left>
      <right style="dashed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theme="5" tint="-0.24994659260841701"/>
      </bottom>
      <diagonal/>
    </border>
    <border>
      <left style="dashed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medium">
        <color theme="4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</cellStyleXfs>
  <cellXfs count="140">
    <xf numFmtId="0" fontId="0" fillId="0" borderId="0" xfId="0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4" fontId="2" fillId="4" borderId="5" xfId="0" applyNumberFormat="1" applyFont="1" applyFill="1" applyBorder="1" applyAlignment="1">
      <alignment vertical="center"/>
    </xf>
    <xf numFmtId="164" fontId="2" fillId="2" borderId="6" xfId="1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/>
    <xf numFmtId="164" fontId="2" fillId="4" borderId="8" xfId="0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 applyProtection="1">
      <alignment horizontal="left" vertical="center"/>
      <protection locked="0"/>
    </xf>
    <xf numFmtId="164" fontId="2" fillId="4" borderId="10" xfId="0" applyNumberFormat="1" applyFont="1" applyFill="1" applyBorder="1" applyAlignment="1">
      <alignment vertical="center"/>
    </xf>
    <xf numFmtId="164" fontId="2" fillId="2" borderId="11" xfId="1" applyNumberFormat="1" applyFont="1" applyFill="1" applyBorder="1" applyAlignment="1" applyProtection="1">
      <alignment horizontal="left" vertical="center"/>
      <protection locked="0"/>
    </xf>
    <xf numFmtId="164" fontId="2" fillId="4" borderId="12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vertical="center"/>
    </xf>
    <xf numFmtId="0" fontId="8" fillId="0" borderId="13" xfId="0" applyFont="1" applyBorder="1" applyAlignment="1">
      <alignment horizontal="center" vertical="center"/>
    </xf>
    <xf numFmtId="164" fontId="7" fillId="2" borderId="14" xfId="1" applyNumberFormat="1" applyFont="1" applyFill="1" applyBorder="1" applyAlignment="1" applyProtection="1">
      <alignment horizontal="left" vertical="center"/>
      <protection locked="0"/>
    </xf>
    <xf numFmtId="164" fontId="7" fillId="2" borderId="16" xfId="1" applyNumberFormat="1" applyFont="1" applyFill="1" applyBorder="1" applyAlignment="1" applyProtection="1">
      <alignment horizontal="left" vertical="center"/>
      <protection locked="0"/>
    </xf>
    <xf numFmtId="164" fontId="7" fillId="4" borderId="18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 applyProtection="1">
      <alignment horizontal="left" vertical="center"/>
      <protection locked="0"/>
    </xf>
    <xf numFmtId="0" fontId="5" fillId="5" borderId="2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164" fontId="2" fillId="2" borderId="21" xfId="1" applyNumberFormat="1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16" fillId="2" borderId="0" xfId="0" applyFont="1" applyFill="1"/>
    <xf numFmtId="164" fontId="2" fillId="4" borderId="15" xfId="0" applyNumberFormat="1" applyFont="1" applyFill="1" applyBorder="1" applyAlignment="1">
      <alignment vertical="center"/>
    </xf>
    <xf numFmtId="164" fontId="2" fillId="4" borderId="18" xfId="0" applyNumberFormat="1" applyFont="1" applyFill="1" applyBorder="1" applyAlignment="1">
      <alignment vertical="center"/>
    </xf>
    <xf numFmtId="164" fontId="2" fillId="2" borderId="38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6" borderId="22" xfId="0" applyFill="1" applyBorder="1" applyProtection="1">
      <protection hidden="1"/>
    </xf>
    <xf numFmtId="0" fontId="0" fillId="6" borderId="22" xfId="0" applyFill="1" applyBorder="1" applyAlignment="1" applyProtection="1">
      <alignment horizontal="center" vertical="center" wrapText="1"/>
      <protection hidden="1"/>
    </xf>
    <xf numFmtId="0" fontId="0" fillId="9" borderId="22" xfId="0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164" fontId="2" fillId="2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22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6" borderId="22" xfId="0" applyNumberForma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8" borderId="22" xfId="0" applyFill="1" applyBorder="1" applyAlignment="1" applyProtection="1">
      <alignment horizontal="center" vertical="center"/>
      <protection hidden="1"/>
    </xf>
    <xf numFmtId="165" fontId="0" fillId="0" borderId="22" xfId="0" applyNumberFormat="1" applyBorder="1" applyAlignment="1" applyProtection="1">
      <alignment vertical="center"/>
      <protection hidden="1"/>
    </xf>
    <xf numFmtId="2" fontId="0" fillId="8" borderId="31" xfId="0" applyNumberForma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1" fontId="0" fillId="8" borderId="22" xfId="0" applyNumberFormat="1" applyFill="1" applyBorder="1" applyAlignment="1" applyProtection="1">
      <alignment horizontal="center" vertical="center"/>
      <protection hidden="1"/>
    </xf>
    <xf numFmtId="164" fontId="2" fillId="4" borderId="5" xfId="0" applyNumberFormat="1" applyFont="1" applyFill="1" applyBorder="1" applyAlignment="1" applyProtection="1">
      <alignment vertical="center" wrapText="1"/>
      <protection hidden="1"/>
    </xf>
    <xf numFmtId="164" fontId="7" fillId="2" borderId="14" xfId="1" applyNumberFormat="1" applyFont="1" applyFill="1" applyBorder="1" applyAlignment="1" applyProtection="1">
      <alignment horizontal="left" vertical="center"/>
      <protection locked="0" hidden="1"/>
    </xf>
    <xf numFmtId="0" fontId="0" fillId="2" borderId="22" xfId="0" applyFill="1" applyBorder="1" applyAlignment="1" applyProtection="1">
      <alignment horizontal="center" vertical="center"/>
      <protection hidden="1"/>
    </xf>
    <xf numFmtId="164" fontId="2" fillId="4" borderId="15" xfId="0" applyNumberFormat="1" applyFont="1" applyFill="1" applyBorder="1" applyAlignment="1" applyProtection="1">
      <alignment vertical="center" wrapText="1"/>
      <protection hidden="1"/>
    </xf>
    <xf numFmtId="164" fontId="7" fillId="2" borderId="16" xfId="1" applyNumberFormat="1" applyFont="1" applyFill="1" applyBorder="1" applyAlignment="1" applyProtection="1">
      <alignment horizontal="left" vertical="center"/>
      <protection locked="0" hidden="1"/>
    </xf>
    <xf numFmtId="164" fontId="7" fillId="4" borderId="18" xfId="0" applyNumberFormat="1" applyFont="1" applyFill="1" applyBorder="1" applyAlignment="1" applyProtection="1">
      <alignment vertical="center"/>
      <protection hidden="1"/>
    </xf>
    <xf numFmtId="164" fontId="7" fillId="2" borderId="19" xfId="0" applyNumberFormat="1" applyFont="1" applyFill="1" applyBorder="1" applyAlignment="1" applyProtection="1">
      <alignment horizontal="left" vertical="center"/>
      <protection locked="0" hidden="1"/>
    </xf>
    <xf numFmtId="0" fontId="5" fillId="5" borderId="20" xfId="0" applyFont="1" applyFill="1" applyBorder="1" applyAlignment="1" applyProtection="1">
      <alignment horizontal="center" vertical="center" wrapText="1"/>
      <protection hidden="1"/>
    </xf>
    <xf numFmtId="164" fontId="2" fillId="4" borderId="1" xfId="0" applyNumberFormat="1" applyFont="1" applyFill="1" applyBorder="1" applyAlignment="1" applyProtection="1">
      <alignment vertical="center" wrapText="1"/>
      <protection hidden="1"/>
    </xf>
    <xf numFmtId="164" fontId="2" fillId="2" borderId="21" xfId="1" applyNumberFormat="1" applyFont="1" applyFill="1" applyBorder="1" applyAlignment="1" applyProtection="1">
      <alignment horizontal="left" vertical="center"/>
      <protection locked="0" hidden="1"/>
    </xf>
    <xf numFmtId="164" fontId="2" fillId="4" borderId="1" xfId="0" applyNumberFormat="1" applyFont="1" applyFill="1" applyBorder="1" applyAlignment="1" applyProtection="1">
      <alignment vertical="center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3" fillId="7" borderId="22" xfId="0" applyFont="1" applyFill="1" applyBorder="1" applyAlignment="1" applyProtection="1">
      <alignment horizontal="center" vertical="center" wrapText="1"/>
      <protection hidden="1"/>
    </xf>
    <xf numFmtId="2" fontId="0" fillId="12" borderId="22" xfId="0" applyNumberForma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165" fontId="13" fillId="11" borderId="0" xfId="0" applyNumberFormat="1" applyFont="1" applyFill="1" applyProtection="1">
      <protection hidden="1"/>
    </xf>
    <xf numFmtId="165" fontId="12" fillId="0" borderId="0" xfId="0" applyNumberFormat="1" applyFont="1" applyProtection="1">
      <protection hidden="1"/>
    </xf>
    <xf numFmtId="165" fontId="18" fillId="13" borderId="53" xfId="0" applyNumberFormat="1" applyFont="1" applyFill="1" applyBorder="1" applyAlignment="1">
      <alignment horizontal="center" vertical="center"/>
    </xf>
    <xf numFmtId="165" fontId="18" fillId="13" borderId="55" xfId="0" applyNumberFormat="1" applyFont="1" applyFill="1" applyBorder="1" applyAlignment="1">
      <alignment horizontal="center" vertical="center"/>
    </xf>
    <xf numFmtId="9" fontId="18" fillId="13" borderId="55" xfId="1" applyFont="1" applyFill="1" applyBorder="1" applyAlignment="1">
      <alignment horizontal="right" vertical="center"/>
    </xf>
    <xf numFmtId="165" fontId="18" fillId="13" borderId="59" xfId="0" applyNumberFormat="1" applyFont="1" applyFill="1" applyBorder="1" applyAlignment="1">
      <alignment horizontal="center" vertical="center"/>
    </xf>
    <xf numFmtId="165" fontId="21" fillId="11" borderId="49" xfId="0" applyNumberFormat="1" applyFont="1" applyFill="1" applyBorder="1" applyAlignment="1">
      <alignment horizontal="center" vertical="center"/>
    </xf>
    <xf numFmtId="0" fontId="17" fillId="10" borderId="42" xfId="0" applyFont="1" applyFill="1" applyBorder="1" applyAlignment="1">
      <alignment horizontal="center" vertical="center" wrapText="1"/>
    </xf>
    <xf numFmtId="0" fontId="17" fillId="10" borderId="43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 wrapText="1"/>
    </xf>
    <xf numFmtId="0" fontId="17" fillId="10" borderId="45" xfId="0" applyFont="1" applyFill="1" applyBorder="1" applyAlignment="1">
      <alignment horizontal="center" vertical="center"/>
    </xf>
    <xf numFmtId="0" fontId="17" fillId="10" borderId="47" xfId="0" applyFont="1" applyFill="1" applyBorder="1" applyAlignment="1">
      <alignment horizontal="center" vertical="center"/>
    </xf>
    <xf numFmtId="0" fontId="23" fillId="6" borderId="39" xfId="0" applyFont="1" applyFill="1" applyBorder="1" applyAlignment="1" applyProtection="1">
      <alignment horizontal="center" vertical="center"/>
      <protection locked="0"/>
    </xf>
    <xf numFmtId="165" fontId="23" fillId="6" borderId="46" xfId="0" applyNumberFormat="1" applyFont="1" applyFill="1" applyBorder="1" applyAlignment="1" applyProtection="1">
      <alignment horizontal="center" vertical="center"/>
      <protection locked="0"/>
    </xf>
    <xf numFmtId="165" fontId="23" fillId="6" borderId="40" xfId="0" applyNumberFormat="1" applyFont="1" applyFill="1" applyBorder="1" applyAlignment="1" applyProtection="1">
      <alignment horizontal="center" vertical="center"/>
      <protection locked="0"/>
    </xf>
    <xf numFmtId="0" fontId="23" fillId="6" borderId="48" xfId="0" applyFont="1" applyFill="1" applyBorder="1" applyAlignment="1" applyProtection="1">
      <alignment horizontal="center" vertical="center"/>
      <protection locked="0"/>
    </xf>
    <xf numFmtId="165" fontId="23" fillId="6" borderId="50" xfId="0" applyNumberFormat="1" applyFont="1" applyFill="1" applyBorder="1" applyAlignment="1" applyProtection="1">
      <alignment horizontal="center" vertical="center"/>
      <protection locked="0"/>
    </xf>
    <xf numFmtId="0" fontId="12" fillId="8" borderId="22" xfId="0" applyFont="1" applyFill="1" applyBorder="1" applyAlignment="1" applyProtection="1">
      <alignment horizontal="center" vertical="center" wrapText="1"/>
      <protection hidden="1"/>
    </xf>
    <xf numFmtId="0" fontId="13" fillId="8" borderId="22" xfId="0" applyFont="1" applyFill="1" applyBorder="1" applyAlignment="1" applyProtection="1">
      <alignment horizontal="center" vertical="center" wrapText="1"/>
      <protection hidden="1"/>
    </xf>
    <xf numFmtId="165" fontId="0" fillId="7" borderId="66" xfId="0" applyNumberFormat="1" applyFill="1" applyBorder="1" applyProtection="1">
      <protection hidden="1"/>
    </xf>
    <xf numFmtId="165" fontId="0" fillId="7" borderId="29" xfId="0" applyNumberFormat="1" applyFill="1" applyBorder="1" applyProtection="1">
      <protection hidden="1"/>
    </xf>
    <xf numFmtId="165" fontId="13" fillId="7" borderId="29" xfId="0" applyNumberFormat="1" applyFont="1" applyFill="1" applyBorder="1" applyProtection="1">
      <protection hidden="1"/>
    </xf>
    <xf numFmtId="9" fontId="14" fillId="7" borderId="67" xfId="0" applyNumberFormat="1" applyFont="1" applyFill="1" applyBorder="1" applyProtection="1">
      <protection hidden="1"/>
    </xf>
    <xf numFmtId="0" fontId="0" fillId="15" borderId="22" xfId="0" applyFill="1" applyBorder="1" applyAlignment="1" applyProtection="1">
      <alignment horizontal="center" vertical="center" wrapText="1"/>
      <protection hidden="1"/>
    </xf>
    <xf numFmtId="2" fontId="0" fillId="15" borderId="22" xfId="0" applyNumberFormat="1" applyFill="1" applyBorder="1" applyAlignment="1" applyProtection="1">
      <alignment horizontal="center" vertical="center"/>
      <protection hidden="1"/>
    </xf>
    <xf numFmtId="0" fontId="0" fillId="15" borderId="0" xfId="0" applyFill="1" applyProtection="1">
      <protection hidden="1"/>
    </xf>
    <xf numFmtId="0" fontId="0" fillId="8" borderId="23" xfId="0" applyFill="1" applyBorder="1" applyAlignment="1" applyProtection="1">
      <alignment horizontal="center"/>
      <protection hidden="1"/>
    </xf>
    <xf numFmtId="0" fontId="0" fillId="8" borderId="24" xfId="0" applyFill="1" applyBorder="1" applyAlignment="1" applyProtection="1">
      <alignment horizontal="center"/>
      <protection hidden="1"/>
    </xf>
    <xf numFmtId="0" fontId="0" fillId="8" borderId="25" xfId="0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2" fontId="0" fillId="8" borderId="29" xfId="0" applyNumberFormat="1" applyFill="1" applyBorder="1" applyAlignment="1" applyProtection="1">
      <alignment horizontal="center" vertical="center"/>
      <protection hidden="1"/>
    </xf>
    <xf numFmtId="2" fontId="0" fillId="8" borderId="30" xfId="0" applyNumberFormat="1" applyFill="1" applyBorder="1" applyAlignment="1" applyProtection="1">
      <alignment horizontal="center" vertical="center"/>
      <protection hidden="1"/>
    </xf>
    <xf numFmtId="2" fontId="0" fillId="8" borderId="31" xfId="0" applyNumberFormat="1" applyFill="1" applyBorder="1" applyAlignment="1" applyProtection="1">
      <alignment horizontal="center" vertical="center"/>
      <protection hidden="1"/>
    </xf>
    <xf numFmtId="0" fontId="0" fillId="8" borderId="26" xfId="0" applyFill="1" applyBorder="1" applyAlignment="1" applyProtection="1">
      <alignment horizontal="center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28" xfId="0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164" fontId="2" fillId="4" borderId="33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35" xfId="1" applyNumberFormat="1" applyFont="1" applyFill="1" applyBorder="1" applyAlignment="1" applyProtection="1">
      <alignment horizontal="center" vertical="center"/>
      <protection locked="0" hidden="1"/>
    </xf>
    <xf numFmtId="164" fontId="2" fillId="2" borderId="36" xfId="1" applyNumberFormat="1" applyFont="1" applyFill="1" applyBorder="1" applyAlignment="1" applyProtection="1">
      <alignment horizontal="center" vertical="center"/>
      <protection locked="0" hidden="1"/>
    </xf>
    <xf numFmtId="164" fontId="2" fillId="4" borderId="33" xfId="0" applyNumberFormat="1" applyFont="1" applyFill="1" applyBorder="1" applyAlignment="1" applyProtection="1">
      <alignment horizontal="center" vertical="center"/>
      <protection hidden="1"/>
    </xf>
    <xf numFmtId="164" fontId="2" fillId="4" borderId="34" xfId="0" applyNumberFormat="1" applyFont="1" applyFill="1" applyBorder="1" applyAlignment="1" applyProtection="1">
      <alignment horizontal="center" vertical="center"/>
      <protection hidden="1"/>
    </xf>
    <xf numFmtId="164" fontId="2" fillId="4" borderId="12" xfId="0" applyNumberFormat="1" applyFont="1" applyFill="1" applyBorder="1" applyAlignment="1" applyProtection="1">
      <alignment horizontal="center" vertical="center"/>
      <protection hidden="1"/>
    </xf>
    <xf numFmtId="164" fontId="2" fillId="2" borderId="37" xfId="1" applyNumberFormat="1" applyFont="1" applyFill="1" applyBorder="1" applyAlignment="1" applyProtection="1">
      <alignment horizontal="center" vertical="center"/>
      <protection locked="0" hidden="1"/>
    </xf>
    <xf numFmtId="0" fontId="18" fillId="7" borderId="54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8" fillId="7" borderId="54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 wrapText="1"/>
    </xf>
    <xf numFmtId="0" fontId="19" fillId="11" borderId="57" xfId="0" applyFont="1" applyFill="1" applyBorder="1" applyAlignment="1">
      <alignment horizontal="center" vertical="center" wrapText="1"/>
    </xf>
    <xf numFmtId="0" fontId="19" fillId="11" borderId="5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15" fillId="7" borderId="32" xfId="0" applyFont="1" applyFill="1" applyBorder="1" applyAlignment="1" applyProtection="1">
      <alignment horizontal="center"/>
      <protection hidden="1"/>
    </xf>
    <xf numFmtId="0" fontId="25" fillId="14" borderId="68" xfId="0" applyFont="1" applyFill="1" applyBorder="1" applyAlignment="1">
      <alignment horizontal="center"/>
    </xf>
    <xf numFmtId="0" fontId="22" fillId="11" borderId="62" xfId="0" applyFont="1" applyFill="1" applyBorder="1" applyAlignment="1">
      <alignment horizontal="center" vertical="center" wrapText="1"/>
    </xf>
    <xf numFmtId="0" fontId="22" fillId="11" borderId="63" xfId="0" applyFont="1" applyFill="1" applyBorder="1" applyAlignment="1">
      <alignment horizontal="center" vertical="center" wrapText="1"/>
    </xf>
    <xf numFmtId="0" fontId="22" fillId="11" borderId="64" xfId="0" applyFont="1" applyFill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18" fillId="7" borderId="51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5" fillId="3" borderId="17" xfId="0" applyFont="1" applyFill="1" applyBorder="1" applyAlignment="1">
      <alignment horizontal="center" vertical="center" wrapText="1"/>
    </xf>
  </cellXfs>
  <cellStyles count="4">
    <cellStyle name="Normal" xfId="0" builtinId="0"/>
    <cellStyle name="Normal 4" xfId="3" xr:uid="{2AD48948-1CC4-4AA3-98F6-22A26D2BEE91}"/>
    <cellStyle name="Normal 5" xfId="2" xr:uid="{4F65812B-98C9-4A2E-9AB3-1D7830994EF2}"/>
    <cellStyle name="Percent" xfId="1" builtinId="5"/>
  </cellStyles>
  <dxfs count="0"/>
  <tableStyles count="0" defaultTableStyle="TableStyleMedium2" defaultPivotStyle="PivotStyleLight16"/>
  <colors>
    <mruColors>
      <color rgb="FFFBC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69687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DE8B51-6F8B-46DA-955C-3F0FA7EB8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7075" cy="8316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peu.sharepoint.com/Users/ecerimagic/Downloads/ESC%20Grant%20and%20targets%20calculator_2022_nakon_korekcija_za_OO_stara_verzij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peu.sharepoint.com/sites/koordinacija/razno/2021/Akreditacije/Alokacija%20bud&#382;eta/call%202022_calculator_guidelines/ESS/ESC%20Grant%20and%20targets%20calculator_2022_nakon_korekcij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pplication form data"/>
      <sheetName val="2. Average costs"/>
      <sheetName val="3. Estimated budget - activity"/>
      <sheetName val="4. Estimated budget - project"/>
      <sheetName val="6. Allocation calculator"/>
      <sheetName val="5. Qualitative perf. score"/>
      <sheetName val="Sheet1"/>
      <sheetName val="7. Revised targets"/>
      <sheetName val="Real Co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M2">
            <v>460270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pplication form data"/>
      <sheetName val="2. Average costs"/>
      <sheetName val="4. Estimated budget - project"/>
      <sheetName val="3. Estimated budget - activity"/>
      <sheetName val="4. Estimated budget EĆprovjera "/>
      <sheetName val="5. Qualitative perf. score"/>
      <sheetName val="Sheet2"/>
      <sheetName val="6. Allocation calculator"/>
      <sheetName val="7. Revised targets"/>
      <sheetName val="Sheet1"/>
      <sheetName val="Real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2">
          <cell r="M2">
            <v>460270</v>
          </cell>
        </row>
      </sheetData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6CE5E-B3EB-4F96-9055-07CF901BEA4A}">
  <dimension ref="A1:S163"/>
  <sheetViews>
    <sheetView tabSelected="1" zoomScale="70" zoomScaleNormal="70" workbookViewId="0">
      <selection activeCell="E171" sqref="E171"/>
    </sheetView>
  </sheetViews>
  <sheetFormatPr defaultRowHeight="15" x14ac:dyDescent="0.25"/>
  <cols>
    <col min="1" max="1" width="33.5703125" customWidth="1"/>
    <col min="2" max="2" width="19.85546875" customWidth="1"/>
    <col min="3" max="3" width="31.42578125" customWidth="1"/>
    <col min="4" max="4" width="26.85546875" customWidth="1"/>
    <col min="5" max="5" width="26.140625" customWidth="1"/>
    <col min="6" max="6" width="25.140625" customWidth="1"/>
    <col min="7" max="7" width="25.85546875" customWidth="1"/>
    <col min="8" max="8" width="24.5703125" customWidth="1"/>
    <col min="9" max="10" width="13.5703125" customWidth="1"/>
    <col min="11" max="11" width="17.140625" customWidth="1"/>
    <col min="12" max="12" width="29.85546875" customWidth="1"/>
    <col min="13" max="13" width="18" customWidth="1"/>
    <col min="14" max="14" width="17.42578125" customWidth="1"/>
    <col min="15" max="15" width="16.42578125" customWidth="1"/>
    <col min="16" max="16" width="19.42578125" customWidth="1"/>
    <col min="17" max="17" width="26.5703125" customWidth="1"/>
    <col min="18" max="18" width="33.140625" customWidth="1"/>
    <col min="19" max="19" width="24.140625" customWidth="1"/>
  </cols>
  <sheetData>
    <row r="1" spans="1:19" ht="19.5" thickBot="1" x14ac:dyDescent="0.35">
      <c r="A1" s="121" t="s">
        <v>30</v>
      </c>
      <c r="B1" s="121"/>
      <c r="C1" s="121"/>
      <c r="D1" s="121"/>
      <c r="E1" s="121"/>
      <c r="F1" s="121"/>
      <c r="G1" s="121"/>
      <c r="H1" s="121"/>
    </row>
    <row r="2" spans="1:19" ht="122.45" customHeight="1" x14ac:dyDescent="0.25">
      <c r="A2" s="68" t="s">
        <v>42</v>
      </c>
      <c r="B2" s="69" t="s">
        <v>71</v>
      </c>
      <c r="C2" s="69" t="s">
        <v>39</v>
      </c>
      <c r="D2" s="69" t="s">
        <v>70</v>
      </c>
      <c r="E2" s="69" t="s">
        <v>73</v>
      </c>
      <c r="F2" s="69" t="s">
        <v>40</v>
      </c>
      <c r="G2" s="69" t="s">
        <v>41</v>
      </c>
      <c r="H2" s="70" t="s">
        <v>74</v>
      </c>
    </row>
    <row r="3" spans="1:19" ht="44.45" customHeight="1" x14ac:dyDescent="0.25">
      <c r="A3" s="71" t="s">
        <v>27</v>
      </c>
      <c r="B3" s="73"/>
      <c r="C3" s="73"/>
      <c r="D3" s="73"/>
      <c r="E3" s="73"/>
      <c r="F3" s="73"/>
      <c r="G3" s="73"/>
      <c r="H3" s="74"/>
      <c r="I3" s="125" t="s">
        <v>76</v>
      </c>
      <c r="J3" s="126"/>
      <c r="K3" s="126"/>
      <c r="L3" s="126"/>
    </row>
    <row r="4" spans="1:19" ht="44.45" customHeight="1" x14ac:dyDescent="0.25">
      <c r="A4" s="71" t="s">
        <v>31</v>
      </c>
      <c r="B4" s="73"/>
      <c r="C4" s="73"/>
      <c r="D4" s="73"/>
      <c r="E4" s="73"/>
      <c r="F4" s="73"/>
      <c r="G4" s="73"/>
      <c r="H4" s="74"/>
      <c r="I4" s="125"/>
      <c r="J4" s="126"/>
      <c r="K4" s="126"/>
      <c r="L4" s="126"/>
    </row>
    <row r="5" spans="1:19" ht="44.45" customHeight="1" thickBot="1" x14ac:dyDescent="0.3">
      <c r="A5" s="71" t="s">
        <v>34</v>
      </c>
      <c r="B5" s="73"/>
      <c r="C5" s="73"/>
      <c r="D5" s="73"/>
      <c r="E5" s="73"/>
      <c r="F5" s="73"/>
      <c r="G5" s="73"/>
      <c r="H5" s="74"/>
      <c r="I5" s="127"/>
      <c r="J5" s="128"/>
      <c r="K5" s="128"/>
      <c r="L5" s="128"/>
    </row>
    <row r="6" spans="1:19" ht="44.45" customHeight="1" thickBot="1" x14ac:dyDescent="0.3">
      <c r="A6" s="71" t="s">
        <v>37</v>
      </c>
      <c r="B6" s="73"/>
      <c r="C6" s="73"/>
      <c r="D6" s="73"/>
      <c r="E6" s="73"/>
      <c r="F6" s="73"/>
      <c r="G6" s="73"/>
      <c r="H6" s="75"/>
      <c r="I6" s="122" t="s">
        <v>30</v>
      </c>
      <c r="J6" s="123"/>
      <c r="K6" s="123"/>
      <c r="L6" s="124"/>
    </row>
    <row r="7" spans="1:19" ht="44.45" customHeight="1" x14ac:dyDescent="0.25">
      <c r="A7" s="71" t="s">
        <v>38</v>
      </c>
      <c r="B7" s="73"/>
      <c r="C7" s="73"/>
      <c r="D7" s="73"/>
      <c r="E7" s="73"/>
      <c r="F7" s="73"/>
      <c r="G7" s="73"/>
      <c r="H7" s="75"/>
      <c r="I7" s="129" t="s">
        <v>67</v>
      </c>
      <c r="J7" s="130"/>
      <c r="K7" s="130"/>
      <c r="L7" s="63">
        <f>O30</f>
        <v>0</v>
      </c>
    </row>
    <row r="8" spans="1:19" ht="44.45" customHeight="1" x14ac:dyDescent="0.25">
      <c r="A8" s="71" t="s">
        <v>12</v>
      </c>
      <c r="B8" s="73"/>
      <c r="C8" s="73"/>
      <c r="D8" s="73"/>
      <c r="E8" s="73"/>
      <c r="F8" s="73"/>
      <c r="G8" s="73"/>
      <c r="H8" s="75"/>
      <c r="I8" s="110" t="s">
        <v>68</v>
      </c>
      <c r="J8" s="111"/>
      <c r="K8" s="111"/>
      <c r="L8" s="64">
        <v>60000</v>
      </c>
    </row>
    <row r="9" spans="1:19" ht="44.45" customHeight="1" x14ac:dyDescent="0.25">
      <c r="A9" s="71" t="s">
        <v>13</v>
      </c>
      <c r="B9" s="73"/>
      <c r="C9" s="73"/>
      <c r="D9" s="73"/>
      <c r="E9" s="73"/>
      <c r="F9" s="73"/>
      <c r="G9" s="73"/>
      <c r="H9" s="75"/>
      <c r="I9" s="110" t="s">
        <v>72</v>
      </c>
      <c r="J9" s="111"/>
      <c r="K9" s="111"/>
      <c r="L9" s="64">
        <f>O32</f>
        <v>0</v>
      </c>
    </row>
    <row r="10" spans="1:19" ht="44.45" customHeight="1" x14ac:dyDescent="0.25">
      <c r="A10" s="71" t="s">
        <v>32</v>
      </c>
      <c r="B10" s="73"/>
      <c r="C10" s="73"/>
      <c r="D10" s="73"/>
      <c r="E10" s="73"/>
      <c r="F10" s="73"/>
      <c r="G10" s="73"/>
      <c r="H10" s="75"/>
      <c r="I10" s="110" t="s">
        <v>75</v>
      </c>
      <c r="J10" s="111"/>
      <c r="K10" s="111"/>
      <c r="L10" s="65" t="e">
        <f>O33</f>
        <v>#DIV/0!</v>
      </c>
    </row>
    <row r="11" spans="1:19" ht="44.45" customHeight="1" thickBot="1" x14ac:dyDescent="0.3">
      <c r="A11" s="71" t="s">
        <v>33</v>
      </c>
      <c r="B11" s="73"/>
      <c r="C11" s="73"/>
      <c r="D11" s="73"/>
      <c r="E11" s="73"/>
      <c r="F11" s="73"/>
      <c r="G11" s="73"/>
      <c r="H11" s="75"/>
      <c r="I11" s="112" t="s">
        <v>69</v>
      </c>
      <c r="J11" s="113"/>
      <c r="K11" s="113"/>
      <c r="L11" s="66">
        <f>O34</f>
        <v>0</v>
      </c>
    </row>
    <row r="12" spans="1:19" ht="44.45" customHeight="1" thickBot="1" x14ac:dyDescent="0.3">
      <c r="A12" s="72" t="s">
        <v>36</v>
      </c>
      <c r="B12" s="76"/>
      <c r="C12" s="76"/>
      <c r="D12" s="76"/>
      <c r="E12" s="76"/>
      <c r="F12" s="76"/>
      <c r="G12" s="76"/>
      <c r="H12" s="77"/>
      <c r="I12" s="114" t="s">
        <v>66</v>
      </c>
      <c r="J12" s="115"/>
      <c r="K12" s="116"/>
      <c r="L12" s="67">
        <f>O36</f>
        <v>0</v>
      </c>
    </row>
    <row r="13" spans="1:19" ht="12" customHeight="1" x14ac:dyDescent="0.25"/>
    <row r="14" spans="1:19" ht="15.75" hidden="1" thickBot="1" x14ac:dyDescent="0.3"/>
    <row r="15" spans="1:19" ht="16.5" hidden="1" thickBot="1" x14ac:dyDescent="0.3">
      <c r="A15" s="120" t="s">
        <v>30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28"/>
      <c r="Q15" s="117" t="s">
        <v>2</v>
      </c>
      <c r="R15" s="118"/>
      <c r="S15" s="119"/>
    </row>
    <row r="16" spans="1:19" ht="30.75" hidden="1" thickBot="1" x14ac:dyDescent="0.3">
      <c r="A16" s="29"/>
      <c r="B16" s="30" t="s">
        <v>25</v>
      </c>
      <c r="C16" s="31" t="s">
        <v>27</v>
      </c>
      <c r="D16" s="31" t="s">
        <v>31</v>
      </c>
      <c r="E16" s="31" t="s">
        <v>34</v>
      </c>
      <c r="F16" s="31" t="s">
        <v>37</v>
      </c>
      <c r="G16" s="31" t="s">
        <v>38</v>
      </c>
      <c r="H16" s="31" t="s">
        <v>12</v>
      </c>
      <c r="I16" s="31" t="s">
        <v>13</v>
      </c>
      <c r="J16" s="31" t="s">
        <v>32</v>
      </c>
      <c r="K16" s="31" t="s">
        <v>33</v>
      </c>
      <c r="L16" s="31" t="s">
        <v>36</v>
      </c>
      <c r="M16" s="31" t="s">
        <v>22</v>
      </c>
      <c r="N16" s="31" t="s">
        <v>24</v>
      </c>
      <c r="O16" s="31" t="s">
        <v>23</v>
      </c>
      <c r="P16" s="28"/>
      <c r="Q16" s="32"/>
      <c r="R16" s="33"/>
      <c r="S16" s="34"/>
    </row>
    <row r="17" spans="1:19" hidden="1" x14ac:dyDescent="0.25">
      <c r="A17" s="30" t="s">
        <v>28</v>
      </c>
      <c r="B17" s="87"/>
      <c r="C17" s="35">
        <f>C19-C18</f>
        <v>0</v>
      </c>
      <c r="D17" s="35">
        <f t="shared" ref="D17:L17" si="0">D19-D18</f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>H19-H18</f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6">
        <f>SUM(C17:L17)</f>
        <v>0</v>
      </c>
      <c r="N17" s="90"/>
      <c r="O17" s="90"/>
      <c r="P17" s="28"/>
      <c r="Q17" s="99" t="s">
        <v>5</v>
      </c>
      <c r="R17" s="106" t="s">
        <v>3</v>
      </c>
      <c r="S17" s="104">
        <v>35</v>
      </c>
    </row>
    <row r="18" spans="1:19" hidden="1" x14ac:dyDescent="0.25">
      <c r="A18" s="30" t="s">
        <v>29</v>
      </c>
      <c r="B18" s="88"/>
      <c r="C18" s="35">
        <f>C3</f>
        <v>0</v>
      </c>
      <c r="D18" s="35">
        <f>C4</f>
        <v>0</v>
      </c>
      <c r="E18" s="35">
        <f>C5</f>
        <v>0</v>
      </c>
      <c r="F18" s="35">
        <f>C6</f>
        <v>0</v>
      </c>
      <c r="G18" s="35">
        <f>C7</f>
        <v>0</v>
      </c>
      <c r="H18" s="35">
        <f>C8</f>
        <v>0</v>
      </c>
      <c r="I18" s="35">
        <f>C9</f>
        <v>0</v>
      </c>
      <c r="J18" s="35">
        <f>C10</f>
        <v>0</v>
      </c>
      <c r="K18" s="35">
        <f>C11</f>
        <v>0</v>
      </c>
      <c r="L18" s="35">
        <f>C12</f>
        <v>0</v>
      </c>
      <c r="M18" s="36">
        <f>SUM(C18:L18)</f>
        <v>0</v>
      </c>
      <c r="N18" s="91"/>
      <c r="O18" s="91"/>
      <c r="P18" s="28"/>
      <c r="Q18" s="100"/>
      <c r="R18" s="107"/>
      <c r="S18" s="105"/>
    </row>
    <row r="19" spans="1:19" hidden="1" x14ac:dyDescent="0.25">
      <c r="A19" s="30" t="s">
        <v>20</v>
      </c>
      <c r="B19" s="88"/>
      <c r="C19" s="35">
        <f>B3</f>
        <v>0</v>
      </c>
      <c r="D19" s="35">
        <f>B4</f>
        <v>0</v>
      </c>
      <c r="E19" s="35">
        <f>B5</f>
        <v>0</v>
      </c>
      <c r="F19" s="35">
        <f>B6</f>
        <v>0</v>
      </c>
      <c r="G19" s="35">
        <f>B7</f>
        <v>0</v>
      </c>
      <c r="H19" s="35">
        <f>B8</f>
        <v>0</v>
      </c>
      <c r="I19" s="35">
        <f>B9</f>
        <v>0</v>
      </c>
      <c r="J19" s="35">
        <f>B10</f>
        <v>0</v>
      </c>
      <c r="K19" s="35">
        <f>B11</f>
        <v>0</v>
      </c>
      <c r="L19" s="35">
        <f>B12</f>
        <v>0</v>
      </c>
      <c r="M19" s="36">
        <f>SUM(C19:L19)</f>
        <v>0</v>
      </c>
      <c r="N19" s="91"/>
      <c r="O19" s="91"/>
      <c r="P19" s="28"/>
      <c r="Q19" s="100"/>
      <c r="R19" s="107"/>
      <c r="S19" s="105"/>
    </row>
    <row r="20" spans="1:19" ht="15.75" hidden="1" thickBot="1" x14ac:dyDescent="0.3">
      <c r="A20" s="30" t="s">
        <v>26</v>
      </c>
      <c r="B20" s="89"/>
      <c r="C20" s="35">
        <f>D3</f>
        <v>0</v>
      </c>
      <c r="D20" s="35">
        <f>D4</f>
        <v>0</v>
      </c>
      <c r="E20" s="35">
        <f>D5</f>
        <v>0</v>
      </c>
      <c r="F20" s="35">
        <f>D6</f>
        <v>0</v>
      </c>
      <c r="G20" s="35">
        <f>D7</f>
        <v>0</v>
      </c>
      <c r="H20" s="35">
        <f>D8</f>
        <v>0</v>
      </c>
      <c r="I20" s="35">
        <f>D9</f>
        <v>0</v>
      </c>
      <c r="J20" s="35">
        <f>D10</f>
        <v>0</v>
      </c>
      <c r="K20" s="35">
        <f>D11</f>
        <v>0</v>
      </c>
      <c r="L20" s="35">
        <f>D12</f>
        <v>0</v>
      </c>
      <c r="M20" s="36">
        <f>SUM(C20:L20)</f>
        <v>0</v>
      </c>
      <c r="N20" s="91"/>
      <c r="O20" s="91"/>
      <c r="P20" s="28"/>
      <c r="Q20" s="100"/>
      <c r="R20" s="108"/>
      <c r="S20" s="109"/>
    </row>
    <row r="21" spans="1:19" ht="30" hidden="1" x14ac:dyDescent="0.25">
      <c r="A21" s="30" t="s">
        <v>19</v>
      </c>
      <c r="B21" s="37">
        <v>225</v>
      </c>
      <c r="C21" s="38">
        <f>C19*B21</f>
        <v>0</v>
      </c>
      <c r="D21" s="38">
        <f>D19*B21</f>
        <v>0</v>
      </c>
      <c r="E21" s="38">
        <f>E19*B21</f>
        <v>0</v>
      </c>
      <c r="F21" s="38">
        <f>F19*B21</f>
        <v>0</v>
      </c>
      <c r="G21" s="38">
        <f>G19*B21</f>
        <v>0</v>
      </c>
      <c r="H21" s="39"/>
      <c r="I21" s="39"/>
      <c r="J21" s="39"/>
      <c r="K21" s="39"/>
      <c r="L21" s="39"/>
      <c r="M21" s="40">
        <f>SUM(C21:G21)</f>
        <v>0</v>
      </c>
      <c r="N21" s="91"/>
      <c r="O21" s="91"/>
      <c r="P21" s="28"/>
      <c r="Q21" s="100"/>
      <c r="R21" s="102" t="s">
        <v>4</v>
      </c>
      <c r="S21" s="104">
        <v>30</v>
      </c>
    </row>
    <row r="22" spans="1:19" ht="15.75" hidden="1" thickBot="1" x14ac:dyDescent="0.3">
      <c r="A22" s="30" t="s">
        <v>18</v>
      </c>
      <c r="B22" s="37">
        <v>2000</v>
      </c>
      <c r="C22" s="39"/>
      <c r="D22" s="39"/>
      <c r="E22" s="39"/>
      <c r="F22" s="39"/>
      <c r="G22" s="39"/>
      <c r="H22" s="38" t="b">
        <f>IF(H19&gt;0,"1")</f>
        <v>0</v>
      </c>
      <c r="I22" s="38" t="b">
        <f>IF(I19&gt;0,"1")</f>
        <v>0</v>
      </c>
      <c r="J22" s="38" t="b">
        <f>IF(J19&gt;0,"1")</f>
        <v>0</v>
      </c>
      <c r="K22" s="38" t="b">
        <f>IF(K19&gt;0,"1")</f>
        <v>0</v>
      </c>
      <c r="L22" s="38" t="b">
        <f>IF(L19&gt;0,"1")</f>
        <v>0</v>
      </c>
      <c r="M22" s="40">
        <f>B22*(H22+I22+J22+K22+L22)</f>
        <v>0</v>
      </c>
      <c r="N22" s="92"/>
      <c r="O22" s="92"/>
      <c r="P22" s="28"/>
      <c r="Q22" s="101"/>
      <c r="R22" s="103"/>
      <c r="S22" s="105"/>
    </row>
    <row r="23" spans="1:19" ht="15.75" hidden="1" thickBot="1" x14ac:dyDescent="0.3">
      <c r="A23" s="30" t="s">
        <v>21</v>
      </c>
      <c r="B23" s="93"/>
      <c r="C23" s="94"/>
      <c r="D23" s="94"/>
      <c r="E23" s="94"/>
      <c r="F23" s="94"/>
      <c r="G23" s="94"/>
      <c r="H23" s="95"/>
      <c r="I23" s="41"/>
      <c r="J23" s="41"/>
      <c r="K23" s="41"/>
      <c r="L23" s="41"/>
      <c r="M23" s="40">
        <f>M21+M22</f>
        <v>0</v>
      </c>
      <c r="N23" s="42">
        <f>MIN(4500,M23)</f>
        <v>0</v>
      </c>
      <c r="O23" s="43">
        <f>N23</f>
        <v>0</v>
      </c>
      <c r="P23" s="28"/>
      <c r="Q23" s="32"/>
      <c r="R23" s="33"/>
      <c r="S23" s="44" t="s">
        <v>6</v>
      </c>
    </row>
    <row r="24" spans="1:19" ht="45" hidden="1" x14ac:dyDescent="0.25">
      <c r="A24" s="30" t="s">
        <v>14</v>
      </c>
      <c r="B24" s="37">
        <v>35</v>
      </c>
      <c r="C24" s="38">
        <f>B24*C17*C20</f>
        <v>0</v>
      </c>
      <c r="D24" s="38">
        <f>B24*D17*D20</f>
        <v>0</v>
      </c>
      <c r="E24" s="38">
        <f>B24*E17*E20</f>
        <v>0</v>
      </c>
      <c r="F24" s="38">
        <f>B24*F17*F20</f>
        <v>0</v>
      </c>
      <c r="G24" s="38">
        <f>B24*G17*G20</f>
        <v>0</v>
      </c>
      <c r="H24" s="45"/>
      <c r="I24" s="45"/>
      <c r="J24" s="45"/>
      <c r="K24" s="45"/>
      <c r="L24" s="45"/>
      <c r="M24" s="40">
        <f>SUM(C24:G24)</f>
        <v>0</v>
      </c>
      <c r="N24" s="96"/>
      <c r="O24" s="43">
        <f t="shared" ref="O24:O29" si="1">M24</f>
        <v>0</v>
      </c>
      <c r="P24" s="28"/>
      <c r="Q24" s="99" t="s">
        <v>1</v>
      </c>
      <c r="R24" s="46" t="s">
        <v>7</v>
      </c>
      <c r="S24" s="47">
        <v>2000</v>
      </c>
    </row>
    <row r="25" spans="1:19" ht="45" hidden="1" x14ac:dyDescent="0.25">
      <c r="A25" s="30" t="s">
        <v>15</v>
      </c>
      <c r="B25" s="37">
        <v>30</v>
      </c>
      <c r="C25" s="48">
        <f>B25*C18*C20</f>
        <v>0</v>
      </c>
      <c r="D25" s="48">
        <f>B25*D18*D20</f>
        <v>0</v>
      </c>
      <c r="E25" s="48">
        <f>B25*E18*E20</f>
        <v>0</v>
      </c>
      <c r="F25" s="48">
        <f>B25*F18*F20</f>
        <v>0</v>
      </c>
      <c r="G25" s="48">
        <f>B25*G18*G20</f>
        <v>0</v>
      </c>
      <c r="H25" s="39"/>
      <c r="I25" s="39"/>
      <c r="J25" s="39"/>
      <c r="K25" s="39"/>
      <c r="L25" s="39"/>
      <c r="M25" s="40">
        <f>SUM(C25:G25)</f>
        <v>0</v>
      </c>
      <c r="N25" s="97"/>
      <c r="O25" s="43">
        <f t="shared" si="1"/>
        <v>0</v>
      </c>
      <c r="P25" s="28"/>
      <c r="Q25" s="100"/>
      <c r="R25" s="49" t="s">
        <v>8</v>
      </c>
      <c r="S25" s="50">
        <v>225</v>
      </c>
    </row>
    <row r="26" spans="1:19" ht="30.75" hidden="1" thickBot="1" x14ac:dyDescent="0.3">
      <c r="A26" s="30" t="s">
        <v>17</v>
      </c>
      <c r="B26" s="37">
        <v>35</v>
      </c>
      <c r="C26" s="39"/>
      <c r="D26" s="39"/>
      <c r="E26" s="39"/>
      <c r="F26" s="39"/>
      <c r="G26" s="39"/>
      <c r="H26" s="48">
        <f>B26*H17*H20</f>
        <v>0</v>
      </c>
      <c r="I26" s="48">
        <f>B26*I17*I20</f>
        <v>0</v>
      </c>
      <c r="J26" s="48">
        <f>B26*J17*J20</f>
        <v>0</v>
      </c>
      <c r="K26" s="48">
        <f>B26*K17*K20</f>
        <v>0</v>
      </c>
      <c r="L26" s="48">
        <f>B26*L17*L20</f>
        <v>0</v>
      </c>
      <c r="M26" s="40">
        <f>SUM(H26:L26)</f>
        <v>0</v>
      </c>
      <c r="N26" s="97"/>
      <c r="O26" s="43">
        <f t="shared" si="1"/>
        <v>0</v>
      </c>
      <c r="P26" s="28"/>
      <c r="Q26" s="101"/>
      <c r="R26" s="51" t="s">
        <v>9</v>
      </c>
      <c r="S26" s="52">
        <v>575</v>
      </c>
    </row>
    <row r="27" spans="1:19" ht="30.75" hidden="1" thickBot="1" x14ac:dyDescent="0.3">
      <c r="A27" s="30" t="s">
        <v>16</v>
      </c>
      <c r="B27" s="37">
        <v>30</v>
      </c>
      <c r="C27" s="39"/>
      <c r="D27" s="39"/>
      <c r="E27" s="39"/>
      <c r="F27" s="39"/>
      <c r="G27" s="39"/>
      <c r="H27" s="48">
        <f>B27*H18*H20</f>
        <v>0</v>
      </c>
      <c r="I27" s="48">
        <f>B27*I18*I20</f>
        <v>0</v>
      </c>
      <c r="J27" s="48">
        <f>B27*J18*J20</f>
        <v>0</v>
      </c>
      <c r="K27" s="48">
        <f>B27*K18*K20</f>
        <v>0</v>
      </c>
      <c r="L27" s="48">
        <f>B27*L18*L20</f>
        <v>0</v>
      </c>
      <c r="M27" s="40">
        <f>SUM(H27:L27)</f>
        <v>0</v>
      </c>
      <c r="N27" s="97"/>
      <c r="O27" s="43">
        <f t="shared" si="1"/>
        <v>0</v>
      </c>
      <c r="P27" s="28"/>
      <c r="Q27" s="53" t="s">
        <v>54</v>
      </c>
      <c r="R27" s="54" t="s">
        <v>55</v>
      </c>
      <c r="S27" s="55">
        <v>-820</v>
      </c>
    </row>
    <row r="28" spans="1:19" ht="15.75" hidden="1" thickBot="1" x14ac:dyDescent="0.3">
      <c r="A28" s="30" t="s">
        <v>10</v>
      </c>
      <c r="B28" s="37">
        <v>50</v>
      </c>
      <c r="C28" s="48" t="b">
        <f>IF(E3="DA",B28*C19)</f>
        <v>0</v>
      </c>
      <c r="D28" s="48" t="b">
        <f>IF(E4="DA",B28*D19)</f>
        <v>0</v>
      </c>
      <c r="E28" s="48" t="b">
        <f>IF(E5="DA",B28*E19)</f>
        <v>0</v>
      </c>
      <c r="F28" s="48" t="b">
        <f>IF(E6="DA",B28*F19)</f>
        <v>0</v>
      </c>
      <c r="G28" s="48" t="b">
        <f>IF(E7="DA",B28*G19)</f>
        <v>0</v>
      </c>
      <c r="H28" s="48" t="b">
        <f>IF(E8="DA",B28*H19)</f>
        <v>0</v>
      </c>
      <c r="I28" s="48" t="b">
        <f>IF(E9="DA",B28*I19)</f>
        <v>0</v>
      </c>
      <c r="J28" s="48" t="b">
        <f>IF(E10="DA",B28*J19)</f>
        <v>0</v>
      </c>
      <c r="K28" s="48" t="b">
        <f>IF(E11="DA",B28*K19)</f>
        <v>0</v>
      </c>
      <c r="L28" s="48" t="b">
        <f>IF(E12="DA",B28*L19)</f>
        <v>0</v>
      </c>
      <c r="M28" s="40">
        <f>SUM(C28:L28)</f>
        <v>0</v>
      </c>
      <c r="N28" s="97"/>
      <c r="O28" s="43">
        <f t="shared" si="1"/>
        <v>0</v>
      </c>
      <c r="P28" s="28"/>
      <c r="Q28" s="53" t="s">
        <v>10</v>
      </c>
      <c r="R28" s="56" t="s">
        <v>11</v>
      </c>
      <c r="S28" s="55">
        <v>50</v>
      </c>
    </row>
    <row r="29" spans="1:19" hidden="1" x14ac:dyDescent="0.25">
      <c r="A29" s="30" t="s">
        <v>9</v>
      </c>
      <c r="B29" s="37">
        <v>575</v>
      </c>
      <c r="C29" s="48">
        <f>B29*G3</f>
        <v>0</v>
      </c>
      <c r="D29" s="48">
        <f>B29*G4</f>
        <v>0</v>
      </c>
      <c r="E29" s="48">
        <f>B29*G5</f>
        <v>0</v>
      </c>
      <c r="F29" s="48">
        <f>B29*G6</f>
        <v>0</v>
      </c>
      <c r="G29" s="48">
        <f>B29*G7</f>
        <v>0</v>
      </c>
      <c r="H29" s="48">
        <f>B29*G8</f>
        <v>0</v>
      </c>
      <c r="I29" s="48">
        <f>B29*G9</f>
        <v>0</v>
      </c>
      <c r="J29" s="48">
        <f>B29*G10</f>
        <v>0</v>
      </c>
      <c r="K29" s="48">
        <f>B29*G11</f>
        <v>0</v>
      </c>
      <c r="L29" s="48">
        <f>B29*G12</f>
        <v>0</v>
      </c>
      <c r="M29" s="40">
        <f>SUM(C29:L29)</f>
        <v>0</v>
      </c>
      <c r="N29" s="98"/>
      <c r="O29" s="43">
        <f t="shared" si="1"/>
        <v>0</v>
      </c>
      <c r="P29" s="28"/>
      <c r="Q29" s="28"/>
      <c r="R29" s="28"/>
      <c r="S29" s="28"/>
    </row>
    <row r="30" spans="1:19" ht="30" hidden="1" x14ac:dyDescent="0.25">
      <c r="A30" s="78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78"/>
      <c r="M30" s="78"/>
      <c r="N30" s="78"/>
      <c r="O30" s="80">
        <f>SUM(O23:O29)</f>
        <v>0</v>
      </c>
      <c r="P30" s="57" t="s">
        <v>63</v>
      </c>
      <c r="Q30" s="28"/>
      <c r="R30" s="28"/>
      <c r="S30" s="28"/>
    </row>
    <row r="31" spans="1:19" ht="30" hidden="1" x14ac:dyDescent="0.25">
      <c r="A31" s="7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78"/>
      <c r="M31" s="78"/>
      <c r="N31" s="78"/>
      <c r="O31" s="81">
        <v>60000</v>
      </c>
      <c r="P31" s="57" t="s">
        <v>64</v>
      </c>
      <c r="Q31" s="28"/>
      <c r="R31" s="28"/>
      <c r="S31" s="28"/>
    </row>
    <row r="32" spans="1:19" ht="30" hidden="1" x14ac:dyDescent="0.25">
      <c r="A32" s="7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79"/>
      <c r="M32" s="79"/>
      <c r="N32" s="79"/>
      <c r="O32" s="82">
        <f>MIN(O30,O31)</f>
        <v>0</v>
      </c>
      <c r="P32" s="57" t="s">
        <v>65</v>
      </c>
      <c r="Q32" s="28"/>
      <c r="R32" s="28"/>
      <c r="S32" s="28"/>
    </row>
    <row r="33" spans="1:19" hidden="1" x14ac:dyDescent="0.25">
      <c r="A33" s="78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78"/>
      <c r="M33" s="78"/>
      <c r="N33" s="78"/>
      <c r="O33" s="83" t="e">
        <f>O32/O30</f>
        <v>#DIV/0!</v>
      </c>
      <c r="P33" s="57" t="s">
        <v>0</v>
      </c>
      <c r="Q33" s="28"/>
      <c r="R33" s="28"/>
      <c r="S33" s="28"/>
    </row>
    <row r="34" spans="1:19" ht="30" hidden="1" x14ac:dyDescent="0.25">
      <c r="A34" s="30" t="s">
        <v>35</v>
      </c>
      <c r="B34" s="59"/>
      <c r="C34" s="28">
        <f>H3</f>
        <v>0</v>
      </c>
      <c r="D34" s="28">
        <f>H4</f>
        <v>0</v>
      </c>
      <c r="E34" s="28">
        <f>H5</f>
        <v>0</v>
      </c>
      <c r="F34" s="28">
        <f>H6</f>
        <v>0</v>
      </c>
      <c r="G34" s="28">
        <f>H7</f>
        <v>0</v>
      </c>
      <c r="H34" s="28">
        <f>H8</f>
        <v>0</v>
      </c>
      <c r="I34" s="28">
        <f>H9</f>
        <v>0</v>
      </c>
      <c r="J34" s="28">
        <f>H10</f>
        <v>0</v>
      </c>
      <c r="K34" s="28">
        <f>H11</f>
        <v>0</v>
      </c>
      <c r="L34" s="28">
        <f>H12</f>
        <v>0</v>
      </c>
      <c r="M34" s="40">
        <f>SUM(C34:L34)</f>
        <v>0</v>
      </c>
      <c r="N34" s="78"/>
      <c r="O34" s="62">
        <f>M34</f>
        <v>0</v>
      </c>
      <c r="P34" s="57" t="s">
        <v>77</v>
      </c>
      <c r="Q34" s="28"/>
      <c r="R34" s="28"/>
      <c r="S34" s="28"/>
    </row>
    <row r="35" spans="1:19" ht="30" hidden="1" x14ac:dyDescent="0.25">
      <c r="A35" s="84" t="s">
        <v>60</v>
      </c>
      <c r="B35" s="85">
        <v>820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57"/>
      <c r="Q35" s="28"/>
      <c r="R35" s="28"/>
      <c r="S35" s="28"/>
    </row>
    <row r="36" spans="1:19" ht="72.95" hidden="1" customHeight="1" x14ac:dyDescent="0.25">
      <c r="O36" s="61">
        <f>O32+O34</f>
        <v>0</v>
      </c>
      <c r="P36" s="58" t="s">
        <v>66</v>
      </c>
      <c r="Q36" s="28"/>
      <c r="R36" s="28"/>
      <c r="S36" s="28"/>
    </row>
    <row r="37" spans="1:19" hidden="1" x14ac:dyDescent="0.25"/>
    <row r="38" spans="1:19" hidden="1" x14ac:dyDescent="0.25"/>
    <row r="39" spans="1:19" hidden="1" x14ac:dyDescent="0.25"/>
    <row r="40" spans="1:19" hidden="1" x14ac:dyDescent="0.25"/>
    <row r="41" spans="1:19" hidden="1" x14ac:dyDescent="0.25"/>
    <row r="42" spans="1:19" hidden="1" x14ac:dyDescent="0.25"/>
    <row r="43" spans="1:19" hidden="1" x14ac:dyDescent="0.25"/>
    <row r="44" spans="1:19" hidden="1" x14ac:dyDescent="0.25"/>
    <row r="45" spans="1:19" hidden="1" x14ac:dyDescent="0.25"/>
    <row r="46" spans="1:19" hidden="1" x14ac:dyDescent="0.25"/>
    <row r="47" spans="1:19" hidden="1" x14ac:dyDescent="0.25"/>
    <row r="48" spans="1:1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mVCF7otiHDnpD0hPaBIWHwBoAHV72gIHvOgdMELt6F0wmTBb4A4vLgYZdUTWMQMJgZUrpGyqY+YIBJK8jFBSIg==" saltValue="rApmYDzIOdpvcKQMOSB6zg==" spinCount="100000" sheet="1" objects="1" scenarios="1"/>
  <mergeCells count="22">
    <mergeCell ref="A1:H1"/>
    <mergeCell ref="I6:L6"/>
    <mergeCell ref="I3:L5"/>
    <mergeCell ref="I7:K7"/>
    <mergeCell ref="I8:K8"/>
    <mergeCell ref="I9:K9"/>
    <mergeCell ref="I10:K10"/>
    <mergeCell ref="I11:K11"/>
    <mergeCell ref="I12:K12"/>
    <mergeCell ref="Q15:S15"/>
    <mergeCell ref="A15:O15"/>
    <mergeCell ref="Q24:Q26"/>
    <mergeCell ref="Q17:Q22"/>
    <mergeCell ref="R21:R22"/>
    <mergeCell ref="S21:S22"/>
    <mergeCell ref="R17:R20"/>
    <mergeCell ref="S17:S20"/>
    <mergeCell ref="B17:B20"/>
    <mergeCell ref="N17:N22"/>
    <mergeCell ref="O17:O22"/>
    <mergeCell ref="B23:H23"/>
    <mergeCell ref="N24:N29"/>
  </mergeCells>
  <phoneticPr fontId="6" type="noConversion"/>
  <dataValidations count="8">
    <dataValidation allowBlank="1" showInputMessage="1" showErrorMessage="1" prompt="These cost do not require any estimation. They are calculated using the unit costs provided in the Programme Guide." sqref="Q24:Q26" xr:uid="{BE22DD30-DEB8-4F9E-A155-52B3C453E54A}"/>
    <dataValidation allowBlank="1" showErrorMessage="1" sqref="R26" xr:uid="{B5A25A69-8F20-4494-A717-EB6D2405812E}"/>
    <dataValidation type="decimal" operator="greaterThanOrEqual" allowBlank="1" showErrorMessage="1" errorTitle="Input error" error="You must introduce a positive number." sqref="S24:S28 S17 S21" xr:uid="{AAB08B88-48BA-4F26-8CCA-BDB5D6A05B35}">
      <formula1>0</formula1>
    </dataValidation>
    <dataValidation type="whole" allowBlank="1" showInputMessage="1" showErrorMessage="1" error="Trajanje individualnih volonterskih aktivnosti je od 2 do 12 mjeseci._x000a_Mladi s manje mogućnosti mogu provoditi kratkoročne aktivnosti od najmanje 2 tjedna. Unijeti broj dana trajanja aktivnosti + dane putovanja." sqref="D3:D7" xr:uid="{05AA6B6D-E779-410E-BEB4-1C0A2B8D834C}">
      <formula1>14</formula1>
      <formula2>369</formula2>
    </dataValidation>
    <dataValidation type="whole" allowBlank="1" showInputMessage="1" showErrorMessage="1" error="Trajanje aktivnosti volonterskih timova je između 2 tjedna i 2 mjeseca (59 dana), ne uključujući dane putovanja. Unijeti broj dana trajanja aktivnosti + dane putovanja." sqref="D8:D13" xr:uid="{5659FBFD-89F6-41AD-8529-80AD618BFDDA}">
      <formula1>14</formula1>
      <formula2>63</formula2>
    </dataValidation>
    <dataValidation type="whole" allowBlank="1" showInputMessage="1" showErrorMessage="1" error="Od 10 do 40 sudionika po aktivnosti volonterskih timova iz najmanje dvije zemlje" sqref="B8:B13" xr:uid="{2B75748E-8993-4E71-A173-89076A8FB569}">
      <formula1>10</formula1>
      <formula2>40</formula2>
    </dataValidation>
    <dataValidation type="whole" allowBlank="1" showInputMessage="1" showErrorMessage="1" error="Od 10 do 40 sudionika po aktivnosti volonterskih timova iz najmanje dvije zemlje" sqref="C8:C13" xr:uid="{14489F17-C550-4BFD-B22D-F9A75E7B759F}">
      <formula1>0</formula1>
      <formula2>40</formula2>
    </dataValidation>
    <dataValidation allowBlank="1" showInputMessage="1" showErrorMessage="1" prompt="Kako bi bili prihvaćeni sve izvanredne troškove potrebno je u prijavi za financiranje jasno obrazložiti." sqref="H2" xr:uid="{E7B2517D-BFA2-4817-9E41-B0A14981DE44}"/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61791D-070C-4F21-B3A2-A4B377E98911}">
          <x14:formula1>
            <xm:f>'2. Average costs'!$A$25:$A$26</xm:f>
          </x14:formula1>
          <xm:sqref>E3:E13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1AE6-28CB-4755-A738-36FD4EFDFAAE}">
  <sheetPr codeName="Sheet2">
    <tabColor theme="9" tint="0.79998168889431442"/>
  </sheetPr>
  <dimension ref="A4:J27"/>
  <sheetViews>
    <sheetView topLeftCell="A4" zoomScaleNormal="100" workbookViewId="0">
      <selection activeCell="A24" sqref="A24:XFD27"/>
    </sheetView>
  </sheetViews>
  <sheetFormatPr defaultColWidth="9.140625" defaultRowHeight="20.100000000000001" customHeight="1" x14ac:dyDescent="0.25"/>
  <cols>
    <col min="1" max="1" width="4.5703125" style="3" customWidth="1"/>
    <col min="2" max="2" width="16.5703125" style="1" customWidth="1"/>
    <col min="3" max="3" width="42.28515625" style="2" customWidth="1"/>
    <col min="4" max="4" width="16.7109375" style="3" customWidth="1"/>
    <col min="5" max="5" width="9.7109375" style="3" customWidth="1"/>
    <col min="6" max="6" width="3.85546875" style="3" customWidth="1"/>
    <col min="7" max="7" width="10.7109375" style="3" bestFit="1" customWidth="1"/>
    <col min="8" max="9" width="9.140625" style="3"/>
    <col min="10" max="10" width="22.5703125" style="3" customWidth="1"/>
    <col min="11" max="16384" width="9.140625" style="3"/>
  </cols>
  <sheetData>
    <row r="4" spans="2:10" ht="13.7" customHeight="1" thickBot="1" x14ac:dyDescent="0.3"/>
    <row r="5" spans="2:10" s="2" customFormat="1" ht="20.100000000000001" customHeight="1" thickBot="1" x14ac:dyDescent="0.3">
      <c r="B5" s="132" t="s">
        <v>43</v>
      </c>
      <c r="C5" s="133"/>
      <c r="D5" s="134"/>
      <c r="E5" s="3"/>
      <c r="F5" s="4"/>
      <c r="G5" s="4"/>
    </row>
    <row r="6" spans="2:10" s="2" customFormat="1" ht="12.95" customHeight="1" thickBot="1" x14ac:dyDescent="0.3">
      <c r="B6" s="1"/>
      <c r="D6" s="3"/>
      <c r="E6" s="3"/>
      <c r="F6" s="4"/>
    </row>
    <row r="7" spans="2:10" ht="20.100000000000001" customHeight="1" x14ac:dyDescent="0.25">
      <c r="B7" s="135" t="s">
        <v>44</v>
      </c>
      <c r="C7" s="5" t="s">
        <v>45</v>
      </c>
      <c r="D7" s="6">
        <v>35</v>
      </c>
      <c r="E7" s="7"/>
      <c r="F7" s="7"/>
      <c r="G7" s="137" t="s">
        <v>46</v>
      </c>
      <c r="H7" s="138"/>
      <c r="I7" s="138"/>
      <c r="J7" s="138"/>
    </row>
    <row r="8" spans="2:10" ht="20.100000000000001" customHeight="1" x14ac:dyDescent="0.25">
      <c r="B8" s="136"/>
      <c r="C8" s="8" t="s">
        <v>47</v>
      </c>
      <c r="D8" s="9">
        <v>30</v>
      </c>
      <c r="E8" s="7"/>
      <c r="F8" s="7"/>
      <c r="G8" s="138"/>
      <c r="H8" s="138"/>
      <c r="I8" s="138"/>
      <c r="J8" s="138"/>
    </row>
    <row r="9" spans="2:10" ht="20.100000000000001" customHeight="1" x14ac:dyDescent="0.25">
      <c r="B9" s="136"/>
      <c r="C9" s="10"/>
      <c r="D9" s="11"/>
      <c r="E9" s="7"/>
      <c r="F9" s="7"/>
      <c r="G9" s="138"/>
      <c r="H9" s="138"/>
      <c r="I9" s="138"/>
      <c r="J9" s="138"/>
    </row>
    <row r="10" spans="2:10" ht="20.100000000000001" customHeight="1" x14ac:dyDescent="0.25">
      <c r="B10" s="136"/>
      <c r="C10" s="8"/>
      <c r="D10" s="11"/>
      <c r="E10" s="7"/>
      <c r="F10" s="7"/>
      <c r="G10" s="138"/>
      <c r="H10" s="138"/>
      <c r="I10" s="138"/>
      <c r="J10" s="138"/>
    </row>
    <row r="11" spans="2:10" ht="46.5" customHeight="1" x14ac:dyDescent="0.25">
      <c r="B11" s="136"/>
      <c r="C11" s="12"/>
      <c r="D11" s="13"/>
      <c r="E11" s="7"/>
      <c r="F11" s="7"/>
      <c r="G11" s="138"/>
      <c r="H11" s="138"/>
      <c r="I11" s="138"/>
      <c r="J11" s="138"/>
    </row>
    <row r="12" spans="2:10" ht="12.95" customHeight="1" thickBot="1" x14ac:dyDescent="0.3">
      <c r="D12" s="2"/>
      <c r="E12" s="7"/>
      <c r="F12" s="7"/>
      <c r="G12" s="14"/>
      <c r="H12" s="14"/>
      <c r="I12" s="14"/>
      <c r="J12" s="14"/>
    </row>
    <row r="13" spans="2:10" ht="24.75" customHeight="1" thickBot="1" x14ac:dyDescent="0.3">
      <c r="D13" s="15" t="s">
        <v>48</v>
      </c>
      <c r="E13" s="7"/>
      <c r="F13" s="7"/>
      <c r="G13" s="131" t="s">
        <v>49</v>
      </c>
      <c r="H13" s="131"/>
      <c r="I13" s="131"/>
      <c r="J13" s="131"/>
    </row>
    <row r="14" spans="2:10" ht="25.5" customHeight="1" x14ac:dyDescent="0.25">
      <c r="B14" s="135" t="s">
        <v>50</v>
      </c>
      <c r="C14" s="5" t="s">
        <v>51</v>
      </c>
      <c r="D14" s="16">
        <v>2000</v>
      </c>
      <c r="E14" s="7"/>
      <c r="F14" s="7"/>
      <c r="G14" s="24"/>
      <c r="H14" s="14"/>
      <c r="I14" s="14"/>
      <c r="J14" s="14"/>
    </row>
    <row r="15" spans="2:10" ht="25.5" customHeight="1" x14ac:dyDescent="0.25">
      <c r="B15" s="136"/>
      <c r="C15" s="25" t="s">
        <v>52</v>
      </c>
      <c r="D15" s="17">
        <v>225</v>
      </c>
      <c r="E15" s="7"/>
      <c r="F15" s="7"/>
      <c r="G15" s="24"/>
      <c r="H15" s="14"/>
      <c r="I15" s="14"/>
      <c r="J15" s="14"/>
    </row>
    <row r="16" spans="2:10" ht="26.25" customHeight="1" thickBot="1" x14ac:dyDescent="0.3">
      <c r="B16" s="139"/>
      <c r="C16" s="18" t="s">
        <v>53</v>
      </c>
      <c r="D16" s="19">
        <v>575</v>
      </c>
      <c r="E16" s="7"/>
      <c r="F16" s="7"/>
      <c r="G16" s="24"/>
      <c r="H16" s="14"/>
      <c r="I16" s="14"/>
      <c r="J16" s="14"/>
    </row>
    <row r="17" spans="1:10" ht="12.95" customHeight="1" x14ac:dyDescent="0.25">
      <c r="D17" s="2"/>
      <c r="E17" s="7"/>
      <c r="F17" s="7"/>
      <c r="G17" s="14"/>
      <c r="H17" s="14"/>
      <c r="I17" s="14"/>
      <c r="J17" s="14"/>
    </row>
    <row r="18" spans="1:10" ht="26.25" customHeight="1" thickBot="1" x14ac:dyDescent="0.3">
      <c r="B18" s="23" t="s">
        <v>54</v>
      </c>
      <c r="C18" s="26" t="s">
        <v>55</v>
      </c>
      <c r="D18" s="27">
        <v>-820</v>
      </c>
      <c r="E18" s="7"/>
      <c r="F18" s="7"/>
      <c r="G18" s="131" t="s">
        <v>56</v>
      </c>
      <c r="H18" s="131"/>
      <c r="I18" s="131"/>
      <c r="J18" s="131"/>
    </row>
    <row r="19" spans="1:10" ht="12.95" customHeight="1" x14ac:dyDescent="0.25">
      <c r="D19" s="2"/>
      <c r="E19" s="7"/>
      <c r="F19" s="7"/>
      <c r="G19" s="131"/>
      <c r="H19" s="131"/>
      <c r="I19" s="131"/>
      <c r="J19" s="131"/>
    </row>
    <row r="20" spans="1:10" ht="18.95" customHeight="1" thickBot="1" x14ac:dyDescent="0.3">
      <c r="B20" s="7"/>
      <c r="C20" s="7"/>
      <c r="D20" s="7"/>
      <c r="G20" s="131"/>
      <c r="H20" s="131"/>
      <c r="I20" s="131"/>
      <c r="J20" s="131"/>
    </row>
    <row r="21" spans="1:10" ht="23.25" customHeight="1" thickBot="1" x14ac:dyDescent="0.3">
      <c r="B21" s="20" t="s">
        <v>57</v>
      </c>
      <c r="C21" s="21" t="s">
        <v>58</v>
      </c>
      <c r="D21" s="22">
        <v>50</v>
      </c>
      <c r="F21" s="7"/>
      <c r="G21" s="131" t="s">
        <v>59</v>
      </c>
      <c r="H21" s="131"/>
      <c r="I21" s="131"/>
      <c r="J21" s="131"/>
    </row>
    <row r="22" spans="1:10" ht="18.95" customHeight="1" x14ac:dyDescent="0.25">
      <c r="C22" s="7"/>
      <c r="D22" s="7"/>
    </row>
    <row r="23" spans="1:10" ht="18.95" customHeight="1" x14ac:dyDescent="0.25"/>
    <row r="24" spans="1:10" ht="18.95" hidden="1" customHeight="1" x14ac:dyDescent="0.25"/>
    <row r="25" spans="1:10" ht="18.95" hidden="1" customHeight="1" x14ac:dyDescent="0.25">
      <c r="A25" s="3" t="s">
        <v>61</v>
      </c>
    </row>
    <row r="26" spans="1:10" ht="20.100000000000001" hidden="1" customHeight="1" x14ac:dyDescent="0.25">
      <c r="A26" s="3" t="s">
        <v>62</v>
      </c>
    </row>
    <row r="27" spans="1:10" ht="20.100000000000001" hidden="1" customHeight="1" x14ac:dyDescent="0.25"/>
  </sheetData>
  <mergeCells count="7">
    <mergeCell ref="G21:J21"/>
    <mergeCell ref="B5:D5"/>
    <mergeCell ref="B7:B11"/>
    <mergeCell ref="G7:J11"/>
    <mergeCell ref="G13:J13"/>
    <mergeCell ref="B14:B16"/>
    <mergeCell ref="G18:J20"/>
  </mergeCells>
  <dataValidations count="6">
    <dataValidation allowBlank="1" showInputMessage="1" showErrorMessage="1" prompt="This correction is made to avoid double-counting travel costs for participants that will receive exceptional costs for expensive travel. The reduction should be equivalent to the average standard travel cost." sqref="C18" xr:uid="{2F2C7D49-B4D6-4597-B225-E8E93B39D618}"/>
    <dataValidation allowBlank="1" sqref="D19" xr:uid="{FC6F38BB-88FA-4C3C-A8BE-54097C3924AB}"/>
    <dataValidation type="decimal" operator="lessThanOrEqual" allowBlank="1" showErrorMessage="1" errorTitle="Input error" error="This correction must be a negative number." sqref="D18" xr:uid="{4347C89D-885A-4594-8D9F-C9B105CB9796}">
      <formula1>0</formula1>
    </dataValidation>
    <dataValidation type="decimal" operator="greaterThanOrEqual" allowBlank="1" showErrorMessage="1" errorTitle="Input error" error="You must introduce a positive number." sqref="D14:D17 D7:D12 D21" xr:uid="{71F61D19-FD99-4304-89BD-569C1611C7E3}">
      <formula1>0</formula1>
    </dataValidation>
    <dataValidation allowBlank="1" showErrorMessage="1" sqref="C16" xr:uid="{B1F5B51A-5297-4B59-AA4F-6E85CBD3A693}"/>
    <dataValidation allowBlank="1" showInputMessage="1" showErrorMessage="1" prompt="These cost do not require any estimation. They are calculated using the unit costs provided in the Programme Guide." sqref="B14:B16" xr:uid="{D8210F6C-7871-48A3-9FA2-861FA6EEE19C}"/>
  </dataValidations>
  <pageMargins left="0.7" right="0.7" top="0.75" bottom="0.75" header="0.3" footer="0.3"/>
  <pageSetup paperSize="9" orientation="portrait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2F72B254C5248B67036AB4E140757" ma:contentTypeVersion="22" ma:contentTypeDescription="Create a new document." ma:contentTypeScope="" ma:versionID="7239fc61141d43698c79e0f76ef71488">
  <xsd:schema xmlns:xsd="http://www.w3.org/2001/XMLSchema" xmlns:xs="http://www.w3.org/2001/XMLSchema" xmlns:p="http://schemas.microsoft.com/office/2006/metadata/properties" xmlns:ns2="dcd6d796-40bc-417d-8d68-9e3cbbc26536" xmlns:ns3="1da0a812-136f-4ea9-9d0e-4cd82503c772" targetNamespace="http://schemas.microsoft.com/office/2006/metadata/properties" ma:root="true" ma:fieldsID="e7b3f5e128b3d649c5a554887c62c0cb" ns2:_="" ns3:_="">
    <xsd:import namespace="dcd6d796-40bc-417d-8d68-9e3cbbc26536"/>
    <xsd:import namespace="1da0a812-136f-4ea9-9d0e-4cd82503c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MediaServiceLoca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6d796-40bc-417d-8d68-9e3cbbc26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af183b9-26b9-4c71-8bc8-cea071d6c0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0a812-136f-4ea9-9d0e-4cd82503c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d14b295-1c99-4806-9da3-1824d60d0ab8}" ma:internalName="TaxCatchAll" ma:showField="CatchAllData" ma:web="1da0a812-136f-4ea9-9d0e-4cd82503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a0a812-136f-4ea9-9d0e-4cd82503c772" xsi:nil="true"/>
    <lcf76f155ced4ddcb4097134ff3c332f xmlns="dcd6d796-40bc-417d-8d68-9e3cbbc265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1128E9-B418-4FDE-80F8-5A2D43179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d6d796-40bc-417d-8d68-9e3cbbc26536"/>
    <ds:schemaRef ds:uri="1da0a812-136f-4ea9-9d0e-4cd82503c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30AB4A-953F-4311-A197-070EB4C23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11847E-5167-4C07-B9EC-4F75FFF02E06}">
  <ds:schemaRefs>
    <ds:schemaRef ds:uri="http://purl.org/dc/terms/"/>
    <ds:schemaRef ds:uri="http://schemas.openxmlformats.org/package/2006/metadata/core-properties"/>
    <ds:schemaRef ds:uri="1da0a812-136f-4ea9-9d0e-4cd82503c772"/>
    <ds:schemaRef ds:uri="http://purl.org/dc/dcmitype/"/>
    <ds:schemaRef ds:uri="dcd6d796-40bc-417d-8d68-9e3cbbc2653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Izračun iznosa sredstava</vt:lpstr>
      <vt:lpstr>2. Average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Ćerimagić</dc:creator>
  <cp:lastModifiedBy>Katarina Brajdić</cp:lastModifiedBy>
  <cp:lastPrinted>2022-12-16T14:34:43Z</cp:lastPrinted>
  <dcterms:created xsi:type="dcterms:W3CDTF">2015-06-05T18:17:20Z</dcterms:created>
  <dcterms:modified xsi:type="dcterms:W3CDTF">2023-02-13T15:49:10Z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0x010100B742F72B254C5248B67036AB4E140757</vt:lpwstr>
  </property>
  <property fmtid="{D5CDD505-2E9C-101B-9397-08002B2CF9AE}" pid="3" name="MediaServiceImageTags">
    <vt:lpwstr/>
  </property>
</Properties>
</file>