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mpeu-my.sharepoint.com/personal/mcrnekovic_ampeu_hr/Documents/Desktop/"/>
    </mc:Choice>
  </mc:AlternateContent>
  <xr:revisionPtr revIDLastSave="0" documentId="8_{EE93F9E2-E118-492D-ACF2-B51A7568D4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T_Fin_izvjesce_analiza" sheetId="2" r:id="rId1"/>
    <sheet name="Nalog_za_isplatu" sheetId="3" state="hidden" r:id="rId2"/>
  </sheets>
  <definedNames>
    <definedName name="_Hlk217456643" localSheetId="1">Nalog_za_isplatu!$A$3</definedName>
    <definedName name="agencija">NET_Fin_izvjesce_analiza!$A$46:$I$57</definedName>
    <definedName name="aktivnost">#REF!</definedName>
    <definedName name="Korisnik">NET_Fin_izvjesce_analiza!$A$40:$A$43</definedName>
    <definedName name="NA">NET_Fin_izvjesce_analiza!$A$46:$I$59</definedName>
    <definedName name="Odjeli">#REF!</definedName>
    <definedName name="_xlnm.Print_Area" localSheetId="1">Nalog_za_isplatu!$A$1:$C$31</definedName>
    <definedName name="_xlnm.Print_Area" localSheetId="0">NET_Fin_izvjesce_analiza!$A$1:$I$58</definedName>
    <definedName name="tecaj">NET_Fin_izvjesce_analiza!$C$57</definedName>
    <definedName name="Z_00969BD4_528F_458A_9263_7C88902243F4_.wvu.PrintArea" localSheetId="0" hidden="1">NET_Fin_izvjesce_analiza!$A$1:$I$59</definedName>
    <definedName name="Z_19D29CF1_53FB_4341_BA3C_FAA46D3AB6FD_.wvu.PrintArea" localSheetId="0" hidden="1">NET_Fin_izvjesce_analiza!$A$1:$I$59</definedName>
  </definedNames>
  <calcPr calcId="181029"/>
  <customWorkbookViews>
    <customWorkbookView name="Lidija Živković - Personal View" guid="{00969BD4-528F-458A-9263-7C88902243F4}" mergeInterval="0" personalView="1" maximized="1" xWindow="-8" yWindow="-8" windowWidth="1936" windowHeight="1056" activeSheetId="1" showComments="commIndAndComment"/>
    <customWorkbookView name="Ana Kunović - Personal View" guid="{8EBB80DB-D47C-4606-BA38-32C258EC1B09}" mergeInterval="0" personalView="1" maximized="1" xWindow="-8" yWindow="-8" windowWidth="1936" windowHeight="1056" activeSheetId="1"/>
    <customWorkbookView name="Martina Dumančić - Personal View" guid="{A7E0198E-3262-4840-A6E5-63B8FCFCFCBB}" mergeInterval="0" personalView="1" maximized="1" xWindow="-8" yWindow="-8" windowWidth="1936" windowHeight="1056" activeSheetId="1"/>
    <customWorkbookView name="Katarina Bilonić - Personal View" guid="{45AC7C4F-347A-456F-A81D-D8E45DDE6825}" mergeInterval="0" personalView="1" maximized="1" xWindow="-8" yWindow="-8" windowWidth="1696" windowHeight="1026" activeSheetId="1"/>
    <customWorkbookView name="Ana Stanić - Personal View" guid="{D8E18A31-7CF2-46D2-804F-50E05B479AEE}" mergeInterval="0" personalView="1" maximized="1" xWindow="-8" yWindow="-8" windowWidth="1936" windowHeight="1056" activeSheetId="1"/>
    <customWorkbookView name="Tina Matovina - Personal View" guid="{46B62577-D4BE-4289-A2CA-F9A0EEC7C66B}" mergeInterval="0" personalView="1" maximized="1" xWindow="-8" yWindow="-8" windowWidth="1936" windowHeight="1056" activeSheetId="1"/>
    <customWorkbookView name="Helena Kruljac Tuđa - Personal View" guid="{19D29CF1-53FB-4341-BA3C-FAA46D3AB6FD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B47" i="2" l="1"/>
  <c r="B48" i="2"/>
  <c r="C56" i="2"/>
  <c r="I20" i="2" l="1"/>
  <c r="B49" i="2" l="1"/>
  <c r="B50" i="2" s="1"/>
  <c r="G28" i="2" l="1"/>
  <c r="G29" i="2"/>
  <c r="G30" i="2"/>
  <c r="G31" i="2"/>
  <c r="G32" i="2"/>
  <c r="G33" i="2"/>
  <c r="G34" i="2"/>
  <c r="G35" i="2"/>
  <c r="G36" i="2"/>
  <c r="G37" i="2"/>
  <c r="C6" i="3" l="1"/>
  <c r="B24" i="3" s="1"/>
  <c r="B11" i="3"/>
  <c r="B10" i="3"/>
  <c r="C4" i="3"/>
  <c r="C3" i="3"/>
  <c r="B18" i="3"/>
  <c r="B12" i="3"/>
  <c r="B13" i="3"/>
  <c r="C5" i="3"/>
  <c r="C58" i="2" l="1"/>
  <c r="I38" i="2" l="1"/>
  <c r="B1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Helena Kruljac Tuđa</author>
  </authors>
  <commentList>
    <comment ref="B24" authorId="0" shapeId="0" xr:uid="{37050E9A-DEA8-4C7D-B946-F3B219FB6D17}">
      <text>
        <r>
          <rPr>
            <b/>
            <sz val="9"/>
            <color indexed="81"/>
            <rFont val="Tahoma"/>
            <charset val="1"/>
          </rPr>
          <t>Helena Kruljac Tuđa:</t>
        </r>
        <r>
          <rPr>
            <sz val="9"/>
            <color indexed="81"/>
            <rFont val="Tahoma"/>
            <charset val="1"/>
          </rPr>
          <t xml:space="preserve">
provjeriti prilikom izrade naloga je li dobra aktivnost </t>
        </r>
      </text>
    </comment>
  </commentList>
</comments>
</file>

<file path=xl/sharedStrings.xml><?xml version="1.0" encoding="utf-8"?>
<sst xmlns="http://schemas.openxmlformats.org/spreadsheetml/2006/main" count="69" uniqueCount="66">
  <si>
    <t>Napomena: Obavezno kliknuti na "Enable content" ukoliko se pojavi u žutoj liniji u dokumentu!!!</t>
  </si>
  <si>
    <t>Oznaka TCA aktivnosti</t>
  </si>
  <si>
    <t>Naziv Korisnika</t>
  </si>
  <si>
    <t>Adresa Korisnika</t>
  </si>
  <si>
    <t>Adresa e-pošte Korisnika</t>
  </si>
  <si>
    <t>Točan naziv vlasnika računa</t>
  </si>
  <si>
    <t>OIB Korisnika</t>
  </si>
  <si>
    <t>IBAN Korisnika</t>
  </si>
  <si>
    <t>Model i poziv na broj (ako je primjenjivo)</t>
  </si>
  <si>
    <t>Naziv banke Korisnika</t>
  </si>
  <si>
    <t>Ime i prezime Sudionika</t>
  </si>
  <si>
    <t>Adresa e-pošte Sudionika</t>
  </si>
  <si>
    <t>Naziv Aktivnosti</t>
  </si>
  <si>
    <t>Mjesto Aktivnosti</t>
  </si>
  <si>
    <t>Datum početka i završetka Aktivnosti</t>
  </si>
  <si>
    <t>Ostvareni troškovi prijevoza/smještaja</t>
  </si>
  <si>
    <t>Popunjava djelatnik Agencije</t>
  </si>
  <si>
    <t xml:space="preserve">Datum </t>
  </si>
  <si>
    <t>Opis</t>
  </si>
  <si>
    <t>Prijevozno sredstvo</t>
  </si>
  <si>
    <t>prijevoz / smještaj / viza / testiranje</t>
  </si>
  <si>
    <t>Valuta</t>
  </si>
  <si>
    <t>Iznos</t>
  </si>
  <si>
    <t>Tečaj EK</t>
  </si>
  <si>
    <t>Odobrava se
(DA/NE)</t>
  </si>
  <si>
    <t xml:space="preserve">Iznos EUR </t>
  </si>
  <si>
    <t>Total</t>
  </si>
  <si>
    <t xml:space="preserve">Datum: </t>
  </si>
  <si>
    <t>Potpis Sudionika Aktivnosti:</t>
  </si>
  <si>
    <t>Potpis zakonskog predstavnika i pečat Korisnika:</t>
  </si>
  <si>
    <t>Komentar</t>
  </si>
  <si>
    <t>PRIHVATLJIVI TROŠKOVI PUTA</t>
  </si>
  <si>
    <t>Maksimalan iznos prihvatljivih troškova smještaja:</t>
  </si>
  <si>
    <t>PRIHVATLJIVI TROŠKOVI SMJEŠTAJA</t>
  </si>
  <si>
    <t>OSTALI PRIHVATLJIVI TROŠKOVI (viza, testiranje)</t>
  </si>
  <si>
    <t>IZNOS ISPLATE</t>
  </si>
  <si>
    <t>Datum primitka zahtjeva za refundaciju:</t>
  </si>
  <si>
    <t>Datum pregleda:</t>
  </si>
  <si>
    <t>Datum zahtjeva za nadopunu dokumentacije:</t>
  </si>
  <si>
    <t xml:space="preserve">Datum primitka nadopune dokumentacije: </t>
  </si>
  <si>
    <t>Troškove odobrio/la:</t>
  </si>
  <si>
    <t>Rok za isplatu:</t>
  </si>
  <si>
    <t>Narativno dio pregledan od strane programskog djelatnika</t>
  </si>
  <si>
    <t>Potpis i datum:</t>
  </si>
  <si>
    <t xml:space="preserve">Agencija za mobilnost i programe Europske unije </t>
  </si>
  <si>
    <t>Naziv dokumenta</t>
  </si>
  <si>
    <t>Zahtjev za refundaciju za Aktivnosti osposobljavanja i suradnje</t>
  </si>
  <si>
    <t>Naziv ustanove/individualnog korisnika</t>
  </si>
  <si>
    <t>Adresa</t>
  </si>
  <si>
    <t>OIB</t>
  </si>
  <si>
    <t xml:space="preserve">Zahtjev za isplatu </t>
  </si>
  <si>
    <r>
      <t>IBAN</t>
    </r>
    <r>
      <rPr>
        <b/>
        <sz val="11"/>
        <color theme="1"/>
        <rFont val="Arial"/>
        <family val="2"/>
        <charset val="238"/>
      </rPr>
      <t xml:space="preserve">:                               </t>
    </r>
  </si>
  <si>
    <r>
      <t>Banka:</t>
    </r>
    <r>
      <rPr>
        <b/>
        <sz val="11"/>
        <color theme="1"/>
        <rFont val="Arial"/>
        <family val="2"/>
        <charset val="238"/>
      </rPr>
      <t xml:space="preserve">  </t>
    </r>
    <r>
      <rPr>
        <sz val="11"/>
        <color theme="1"/>
        <rFont val="Arial"/>
        <family val="2"/>
        <charset val="238"/>
      </rPr>
      <t xml:space="preserve">                       </t>
    </r>
  </si>
  <si>
    <t xml:space="preserve">Vlasnik računa:     </t>
  </si>
  <si>
    <r>
      <t>Iznos naknade</t>
    </r>
    <r>
      <rPr>
        <b/>
        <sz val="11"/>
        <color theme="1"/>
        <rFont val="Arial"/>
        <family val="2"/>
        <charset val="238"/>
      </rPr>
      <t>:</t>
    </r>
  </si>
  <si>
    <t xml:space="preserve">Rok za isplatu :                   </t>
  </si>
  <si>
    <t>Broj bankovnog računa s kojeg se izvršava plaćanje:  HR9723600001300165866</t>
  </si>
  <si>
    <t>Podaci vezani uz isplatu</t>
  </si>
  <si>
    <r>
      <t>Aktivnost:</t>
    </r>
    <r>
      <rPr>
        <b/>
        <sz val="11"/>
        <color theme="1"/>
        <rFont val="Arial"/>
        <family val="2"/>
        <charset val="238"/>
      </rPr>
      <t xml:space="preserve">        </t>
    </r>
  </si>
  <si>
    <r>
      <t>Izvor:</t>
    </r>
    <r>
      <rPr>
        <b/>
        <sz val="11"/>
        <color theme="1"/>
        <rFont val="Arial"/>
        <family val="2"/>
        <charset val="238"/>
      </rPr>
      <t xml:space="preserve">                </t>
    </r>
  </si>
  <si>
    <t>Projekti za korisnike – izvor 51</t>
  </si>
  <si>
    <t>U prilogu naloga je hodogram digitalnog potpisivanja dokumenta.</t>
  </si>
  <si>
    <t>PRILOG III - ZAHTJEV ZA REFUNDACIJU TROŠKOVA SUDJELOVANJA NA AKTIVNOSTI UMREŽAVANJA U OKVIRU PROGRAMA EUROPSKE SNAGE SOLIDARNOSTI (NET)- FINANCIJSKI DIO</t>
  </si>
  <si>
    <r>
      <t>Dokazna dokumentacija za pravdanje nastalih troškova uključuje:
1. Skenirane potvrde o sudjelovanju odnosno Youthpass
2. Ovisno o sredstvu putovanja: skenirane putne karte, račun</t>
    </r>
    <r>
      <rPr>
        <sz val="11"/>
        <rFont val="Arial"/>
        <family val="2"/>
        <charset val="238"/>
      </rPr>
      <t>e, ukrcajne propusnice.</t>
    </r>
    <r>
      <rPr>
        <sz val="11"/>
        <rFont val="Arial"/>
        <family val="2"/>
      </rPr>
      <t xml:space="preserve"> 
3. U slučaju da Vam je Agencija prethodno odobrila putovanje automobilom, potrebno je priložiti skenirane račune za plaćene cestarine, tunelarine, vinjete, kao i ispis rute putovanja (http://www.map.hak.hr )." 
4. Skenirani dokument iz kojeg se vidi iznos plaćene naknade za izdavanje vize ako je ista bila uvjet za ulazak u zemlju u kojoj se održavala Aktivnost.
5. U slučaju da Agencija podmiruje trošak smještaja, potrebno je priložiti skenirani račun za smještaj te potvrdu o plaćanju.
6. Program rada 
Agencija ima pravo u svakom trenutku od Korisnika i Sudionika zatražiti na uvid originalnu dokumentaciju. 
</t>
    </r>
  </si>
  <si>
    <r>
      <t xml:space="preserve">
Najkasnije </t>
    </r>
    <r>
      <rPr>
        <b/>
        <sz val="11"/>
        <color rgb="FF000000"/>
        <rFont val="Arial"/>
      </rPr>
      <t>15 kalendarskih dana</t>
    </r>
    <r>
      <rPr>
        <sz val="11"/>
        <color rgb="FF000000"/>
        <rFont val="Arial"/>
      </rPr>
      <t xml:space="preserve"> od završetka Aktivnosti Agenciji za mobilnost i programe EU (dalje u tekstu: Agencija) potrebno je dostaviti niže navedene dokumente na </t>
    </r>
    <r>
      <rPr>
        <b/>
        <sz val="11"/>
        <color rgb="FF000000"/>
        <rFont val="Arial"/>
      </rPr>
      <t>adresu e-pošte</t>
    </r>
    <r>
      <rPr>
        <sz val="11"/>
        <color rgb="FF000000"/>
        <rFont val="Arial"/>
      </rPr>
      <t xml:space="preserve"> </t>
    </r>
    <r>
      <rPr>
        <b/>
        <sz val="11"/>
        <color rgb="FF000000"/>
        <rFont val="Arial"/>
      </rPr>
      <t xml:space="preserve">tca_mladi_net@ampeu.hr </t>
    </r>
    <r>
      <rPr>
        <sz val="11"/>
        <color rgb="FF000000"/>
        <rFont val="Arial"/>
      </rPr>
      <t xml:space="preserve"> 
1. Ispunjen, potpisan i skeniran zahtjev za refundaciju – narativni dio u pdf. formatu
2. Ispunjen, potpisan i skeniran zahtjev za refundaciju – financijski dio u pdf. formatu 
3. Ispunjen zahtjev za refundaciju – financijski dio  u excel formatu 
4. Dokaznu dokumentaciju kako je opisano u zahtjevu za refundaciju
</t>
    </r>
  </si>
  <si>
    <t>Oznaka NET aktivnosti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</si>
</sst>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kn&quot;"/>
    <numFmt numFmtId="165" formatCode="#,##0.00000"/>
    <numFmt numFmtId="166" formatCode="0.0000"/>
    <numFmt numFmtId="167" formatCode="#,##0.00\ [$EUR]"/>
    <numFmt numFmtId="168" formatCode="#,##0.00\ [$€-1];\-#,##0.00\ [$€-1]"/>
    <numFmt numFmtId="169" formatCode="#,##0.00\ [$€-1]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238"/>
    </font>
    <font>
      <b/>
      <sz val="13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u/>
      <sz val="11"/>
      <color theme="1"/>
      <name val="Arial"/>
      <family val="2"/>
      <charset val="238"/>
    </font>
    <font>
      <b/>
      <sz val="14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.5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1"/>
      <color rgb="FF000000"/>
      <name val="Arial"/>
    </font>
    <font>
      <b/>
      <sz val="11"/>
      <color rgb="FF00000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448A56"/>
      </left>
      <right style="medium">
        <color rgb="FF448A56"/>
      </right>
      <top style="medium">
        <color rgb="FF448A56"/>
      </top>
      <bottom style="medium">
        <color rgb="FF448A56"/>
      </bottom>
      <diagonal/>
    </border>
  </borders>
  <cellStyleXfs count="3">
    <xf numFmtId="0" fontId="0" fillId="0" borderId="0"/>
    <xf numFmtId="0" fontId="8" fillId="0" borderId="0"/>
    <xf numFmtId="0" fontId="25" fillId="0" borderId="0" applyNumberFormat="0" applyFill="0" applyBorder="0" applyAlignment="0" applyProtection="0"/>
  </cellStyleXfs>
  <cellXfs count="161">
    <xf numFmtId="0" fontId="0" fillId="0" borderId="0" xfId="0"/>
    <xf numFmtId="14" fontId="9" fillId="5" borderId="0" xfId="1" applyNumberFormat="1" applyFont="1" applyFill="1"/>
    <xf numFmtId="0" fontId="2" fillId="0" borderId="0" xfId="0" applyFont="1"/>
    <xf numFmtId="0" fontId="12" fillId="0" borderId="2" xfId="1" applyFont="1" applyBorder="1"/>
    <xf numFmtId="0" fontId="12" fillId="0" borderId="1" xfId="1" applyFont="1" applyBorder="1"/>
    <xf numFmtId="0" fontId="20" fillId="5" borderId="11" xfId="0" applyFont="1" applyFill="1" applyBorder="1" applyAlignment="1">
      <alignment horizontal="centerContinuous" wrapText="1"/>
    </xf>
    <xf numFmtId="0" fontId="20" fillId="5" borderId="12" xfId="0" applyFont="1" applyFill="1" applyBorder="1" applyAlignment="1">
      <alignment horizontal="centerContinuous" wrapText="1"/>
    </xf>
    <xf numFmtId="0" fontId="20" fillId="5" borderId="8" xfId="0" applyFont="1" applyFill="1" applyBorder="1" applyAlignment="1">
      <alignment horizontal="centerContinuous" wrapText="1"/>
    </xf>
    <xf numFmtId="0" fontId="20" fillId="5" borderId="0" xfId="0" applyFont="1" applyFill="1" applyAlignment="1">
      <alignment wrapText="1"/>
    </xf>
    <xf numFmtId="0" fontId="2" fillId="5" borderId="0" xfId="0" applyFont="1" applyFill="1" applyAlignment="1">
      <alignment horizontal="centerContinuous" vertical="center" wrapText="1"/>
    </xf>
    <xf numFmtId="0" fontId="2" fillId="5" borderId="0" xfId="0" applyFont="1" applyFill="1" applyAlignment="1">
      <alignment vertical="center" wrapText="1"/>
    </xf>
    <xf numFmtId="0" fontId="21" fillId="5" borderId="0" xfId="0" applyFont="1" applyFill="1"/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9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6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7" fillId="5" borderId="0" xfId="0" applyFont="1" applyFill="1"/>
    <xf numFmtId="0" fontId="16" fillId="5" borderId="0" xfId="0" applyFont="1" applyFill="1"/>
    <xf numFmtId="0" fontId="0" fillId="5" borderId="0" xfId="0" applyFill="1"/>
    <xf numFmtId="0" fontId="7" fillId="4" borderId="5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/>
    </xf>
    <xf numFmtId="0" fontId="3" fillId="0" borderId="5" xfId="0" applyFont="1" applyBorder="1"/>
    <xf numFmtId="0" fontId="4" fillId="0" borderId="0" xfId="0" applyFont="1"/>
    <xf numFmtId="0" fontId="5" fillId="5" borderId="0" xfId="0" applyFont="1" applyFill="1"/>
    <xf numFmtId="0" fontId="11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right" vertical="center" wrapText="1"/>
    </xf>
    <xf numFmtId="0" fontId="18" fillId="5" borderId="0" xfId="0" applyFont="1" applyFill="1"/>
    <xf numFmtId="1" fontId="14" fillId="5" borderId="0" xfId="0" applyNumberFormat="1" applyFont="1" applyFill="1"/>
    <xf numFmtId="14" fontId="6" fillId="5" borderId="0" xfId="0" applyNumberFormat="1" applyFont="1" applyFill="1" applyAlignment="1" applyProtection="1">
      <alignment horizontal="center" vertical="center" wrapText="1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6" fillId="5" borderId="0" xfId="0" applyFont="1" applyFill="1" applyAlignment="1" applyProtection="1">
      <alignment horizontal="center" vertical="center" wrapText="1"/>
      <protection locked="0"/>
    </xf>
    <xf numFmtId="4" fontId="6" fillId="5" borderId="0" xfId="0" applyNumberFormat="1" applyFont="1" applyFill="1" applyAlignment="1" applyProtection="1">
      <alignment horizontal="center" vertical="center" wrapText="1"/>
      <protection locked="0"/>
    </xf>
    <xf numFmtId="4" fontId="6" fillId="5" borderId="0" xfId="0" applyNumberFormat="1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164" fontId="0" fillId="5" borderId="0" xfId="0" applyNumberFormat="1" applyFill="1"/>
    <xf numFmtId="0" fontId="1" fillId="5" borderId="0" xfId="0" applyFont="1" applyFill="1"/>
    <xf numFmtId="0" fontId="0" fillId="5" borderId="0" xfId="0" applyFill="1" applyAlignment="1">
      <alignment horizontal="right"/>
    </xf>
    <xf numFmtId="0" fontId="2" fillId="0" borderId="0" xfId="0" applyFont="1" applyProtection="1">
      <protection locked="0"/>
    </xf>
    <xf numFmtId="0" fontId="26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4" fontId="3" fillId="0" borderId="0" xfId="0" applyNumberFormat="1" applyFont="1"/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0" fillId="4" borderId="3" xfId="0" applyFill="1" applyBorder="1"/>
    <xf numFmtId="0" fontId="0" fillId="4" borderId="1" xfId="0" applyFill="1" applyBorder="1"/>
    <xf numFmtId="0" fontId="3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0" fillId="5" borderId="2" xfId="0" applyFill="1" applyBorder="1"/>
    <xf numFmtId="0" fontId="0" fillId="5" borderId="3" xfId="0" applyFill="1" applyBorder="1"/>
    <xf numFmtId="0" fontId="0" fillId="5" borderId="1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8" xfId="0" applyFill="1" applyBorder="1"/>
    <xf numFmtId="0" fontId="0" fillId="5" borderId="7" xfId="0" applyFill="1" applyBorder="1"/>
    <xf numFmtId="0" fontId="0" fillId="5" borderId="6" xfId="0" applyFill="1" applyBorder="1"/>
    <xf numFmtId="0" fontId="0" fillId="5" borderId="9" xfId="0" applyFill="1" applyBorder="1"/>
    <xf numFmtId="0" fontId="17" fillId="3" borderId="5" xfId="0" applyFont="1" applyFill="1" applyBorder="1" applyAlignment="1">
      <alignment horizontal="left" vertical="center"/>
    </xf>
    <xf numFmtId="0" fontId="27" fillId="0" borderId="2" xfId="1" applyFont="1" applyBorder="1" applyAlignment="1">
      <alignment vertical="center"/>
    </xf>
    <xf numFmtId="0" fontId="27" fillId="0" borderId="1" xfId="1" applyFont="1" applyBorder="1"/>
    <xf numFmtId="14" fontId="27" fillId="0" borderId="5" xfId="1" applyNumberFormat="1" applyFont="1" applyBorder="1" applyAlignment="1">
      <alignment horizontal="center" vertical="center"/>
    </xf>
    <xf numFmtId="4" fontId="3" fillId="0" borderId="11" xfId="0" applyNumberFormat="1" applyFont="1" applyBorder="1"/>
    <xf numFmtId="4" fontId="3" fillId="0" borderId="12" xfId="0" applyNumberFormat="1" applyFont="1" applyBorder="1"/>
    <xf numFmtId="4" fontId="3" fillId="0" borderId="8" xfId="0" applyNumberFormat="1" applyFont="1" applyBorder="1"/>
    <xf numFmtId="4" fontId="3" fillId="0" borderId="10" xfId="0" applyNumberFormat="1" applyFont="1" applyBorder="1"/>
    <xf numFmtId="4" fontId="3" fillId="0" borderId="13" xfId="0" applyNumberFormat="1" applyFont="1" applyBorder="1"/>
    <xf numFmtId="4" fontId="3" fillId="0" borderId="7" xfId="0" applyNumberFormat="1" applyFont="1" applyBorder="1"/>
    <xf numFmtId="4" fontId="3" fillId="0" borderId="6" xfId="0" applyNumberFormat="1" applyFont="1" applyBorder="1"/>
    <xf numFmtId="4" fontId="3" fillId="0" borderId="9" xfId="0" applyNumberFormat="1" applyFont="1" applyBorder="1"/>
    <xf numFmtId="49" fontId="6" fillId="5" borderId="0" xfId="0" applyNumberFormat="1" applyFont="1" applyFill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vertical="center"/>
    </xf>
    <xf numFmtId="0" fontId="0" fillId="0" borderId="12" xfId="0" applyBorder="1"/>
    <xf numFmtId="166" fontId="0" fillId="5" borderId="0" xfId="0" applyNumberFormat="1" applyFill="1"/>
    <xf numFmtId="0" fontId="3" fillId="0" borderId="12" xfId="0" applyFont="1" applyBorder="1"/>
    <xf numFmtId="14" fontId="10" fillId="5" borderId="6" xfId="1" applyNumberFormat="1" applyFont="1" applyFill="1" applyBorder="1" applyAlignment="1">
      <alignment wrapText="1"/>
    </xf>
    <xf numFmtId="0" fontId="4" fillId="5" borderId="6" xfId="0" applyFont="1" applyFill="1" applyBorder="1"/>
    <xf numFmtId="0" fontId="6" fillId="0" borderId="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29" fillId="5" borderId="0" xfId="0" applyFont="1" applyFill="1"/>
    <xf numFmtId="0" fontId="23" fillId="5" borderId="0" xfId="0" applyFont="1" applyFill="1" applyAlignment="1">
      <alignment horizontal="centerContinuous" vertical="center" wrapText="1"/>
    </xf>
    <xf numFmtId="0" fontId="0" fillId="5" borderId="0" xfId="0" applyFill="1" applyAlignment="1">
      <alignment horizontal="centerContinuous"/>
    </xf>
    <xf numFmtId="0" fontId="17" fillId="5" borderId="5" xfId="0" applyFont="1" applyFill="1" applyBorder="1" applyAlignment="1">
      <alignment horizontal="centerContinuous" vertical="center" wrapText="1"/>
    </xf>
    <xf numFmtId="0" fontId="24" fillId="5" borderId="5" xfId="0" applyFont="1" applyFill="1" applyBorder="1" applyAlignment="1">
      <alignment horizontal="centerContinuous" vertical="center" wrapText="1"/>
    </xf>
    <xf numFmtId="0" fontId="2" fillId="5" borderId="5" xfId="0" applyFont="1" applyFill="1" applyBorder="1" applyAlignment="1">
      <alignment horizontal="centerContinuous"/>
    </xf>
    <xf numFmtId="0" fontId="2" fillId="5" borderId="2" xfId="0" applyFont="1" applyFill="1" applyBorder="1" applyAlignment="1">
      <alignment vertical="center"/>
    </xf>
    <xf numFmtId="0" fontId="2" fillId="5" borderId="1" xfId="0" applyFont="1" applyFill="1" applyBorder="1"/>
    <xf numFmtId="0" fontId="2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left" vertical="center" wrapText="1"/>
    </xf>
    <xf numFmtId="49" fontId="2" fillId="5" borderId="5" xfId="0" applyNumberFormat="1" applyFont="1" applyFill="1" applyBorder="1" applyAlignment="1">
      <alignment horizontal="left" vertical="center" wrapText="1"/>
    </xf>
    <xf numFmtId="0" fontId="2" fillId="5" borderId="0" xfId="0" applyFont="1" applyFill="1"/>
    <xf numFmtId="0" fontId="17" fillId="5" borderId="0" xfId="0" applyFont="1" applyFill="1" applyAlignment="1">
      <alignment horizontal="centerContinuous" vertical="center"/>
    </xf>
    <xf numFmtId="0" fontId="2" fillId="5" borderId="0" xfId="0" applyFont="1" applyFill="1" applyAlignment="1">
      <alignment horizontal="centerContinuous"/>
    </xf>
    <xf numFmtId="0" fontId="17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49" fontId="17" fillId="5" borderId="0" xfId="0" applyNumberFormat="1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vertical="center"/>
    </xf>
    <xf numFmtId="0" fontId="2" fillId="5" borderId="0" xfId="0" applyFont="1" applyFill="1" applyProtection="1">
      <protection locked="0"/>
    </xf>
    <xf numFmtId="14" fontId="17" fillId="5" borderId="0" xfId="0" applyNumberFormat="1" applyFont="1" applyFill="1" applyAlignment="1">
      <alignment horizontal="left"/>
    </xf>
    <xf numFmtId="0" fontId="17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vertical="center"/>
    </xf>
    <xf numFmtId="0" fontId="2" fillId="5" borderId="0" xfId="0" applyFont="1" applyFill="1" applyAlignment="1">
      <alignment horizontal="justify" vertical="center"/>
    </xf>
    <xf numFmtId="49" fontId="2" fillId="5" borderId="0" xfId="0" applyNumberFormat="1" applyFont="1" applyFill="1"/>
    <xf numFmtId="0" fontId="2" fillId="5" borderId="0" xfId="0" applyFont="1" applyFill="1" applyAlignment="1" applyProtection="1">
      <alignment vertical="top" wrapText="1"/>
      <protection locked="0"/>
    </xf>
    <xf numFmtId="0" fontId="2" fillId="5" borderId="0" xfId="0" applyFont="1" applyFill="1" applyAlignment="1">
      <alignment vertical="top"/>
    </xf>
    <xf numFmtId="0" fontId="2" fillId="5" borderId="0" xfId="0" applyFont="1" applyFill="1" applyAlignment="1" applyProtection="1">
      <alignment vertical="top"/>
      <protection locked="0"/>
    </xf>
    <xf numFmtId="49" fontId="3" fillId="3" borderId="5" xfId="0" applyNumberFormat="1" applyFont="1" applyFill="1" applyBorder="1" applyAlignment="1">
      <alignment horizontal="centerContinuous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164" fontId="3" fillId="0" borderId="0" xfId="0" applyNumberFormat="1" applyFont="1"/>
    <xf numFmtId="0" fontId="3" fillId="0" borderId="5" xfId="0" applyFont="1" applyBorder="1" applyAlignment="1">
      <alignment wrapText="1"/>
    </xf>
    <xf numFmtId="0" fontId="30" fillId="0" borderId="8" xfId="0" applyFont="1" applyBorder="1" applyAlignment="1">
      <alignment horizontal="right" wrapText="1"/>
    </xf>
    <xf numFmtId="164" fontId="3" fillId="0" borderId="1" xfId="0" applyNumberFormat="1" applyFont="1" applyBorder="1"/>
    <xf numFmtId="14" fontId="15" fillId="0" borderId="5" xfId="1" applyNumberFormat="1" applyFont="1" applyBorder="1" applyAlignment="1" applyProtection="1">
      <alignment horizontal="center" vertical="center"/>
      <protection locked="0"/>
    </xf>
    <xf numFmtId="14" fontId="15" fillId="0" borderId="4" xfId="1" applyNumberFormat="1" applyFont="1" applyBorder="1" applyAlignment="1" applyProtection="1">
      <alignment horizontal="center" vertical="center"/>
      <protection locked="0"/>
    </xf>
    <xf numFmtId="168" fontId="3" fillId="2" borderId="5" xfId="0" applyNumberFormat="1" applyFont="1" applyFill="1" applyBorder="1"/>
    <xf numFmtId="168" fontId="17" fillId="3" borderId="5" xfId="0" applyNumberFormat="1" applyFont="1" applyFill="1" applyBorder="1"/>
    <xf numFmtId="169" fontId="3" fillId="5" borderId="0" xfId="0" applyNumberFormat="1" applyFont="1" applyFill="1" applyAlignment="1">
      <alignment vertical="center" wrapText="1"/>
    </xf>
    <xf numFmtId="169" fontId="2" fillId="0" borderId="0" xfId="0" applyNumberFormat="1" applyFont="1" applyAlignment="1">
      <alignment vertical="center" wrapText="1"/>
    </xf>
    <xf numFmtId="167" fontId="17" fillId="5" borderId="0" xfId="0" applyNumberFormat="1" applyFont="1" applyFill="1" applyAlignment="1">
      <alignment horizontal="left"/>
    </xf>
    <xf numFmtId="0" fontId="3" fillId="0" borderId="12" xfId="0" applyFont="1" applyBorder="1" applyAlignment="1">
      <alignment vertical="center" wrapText="1"/>
    </xf>
    <xf numFmtId="165" fontId="7" fillId="0" borderId="12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vertical="center"/>
    </xf>
    <xf numFmtId="4" fontId="2" fillId="0" borderId="0" xfId="0" applyNumberFormat="1" applyFont="1" applyProtection="1">
      <protection locked="0"/>
    </xf>
    <xf numFmtId="49" fontId="6" fillId="0" borderId="7" xfId="0" applyNumberFormat="1" applyFont="1" applyBorder="1" applyAlignment="1" applyProtection="1">
      <alignment horizontal="left" vertical="center"/>
      <protection locked="0"/>
    </xf>
    <xf numFmtId="49" fontId="6" fillId="0" borderId="6" xfId="0" applyNumberFormat="1" applyFont="1" applyBorder="1" applyAlignment="1" applyProtection="1">
      <alignment horizontal="left" vertical="center"/>
      <protection locked="0"/>
    </xf>
    <xf numFmtId="49" fontId="6" fillId="0" borderId="9" xfId="0" applyNumberFormat="1" applyFont="1" applyBorder="1" applyAlignment="1" applyProtection="1">
      <alignment horizontal="left" vertical="center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49" fontId="6" fillId="0" borderId="16" xfId="0" applyNumberFormat="1" applyFont="1" applyBorder="1" applyAlignment="1" applyProtection="1">
      <alignment horizontal="left" vertical="center"/>
      <protection locked="0"/>
    </xf>
    <xf numFmtId="0" fontId="7" fillId="4" borderId="2" xfId="0" applyFont="1" applyFill="1" applyBorder="1"/>
    <xf numFmtId="0" fontId="7" fillId="4" borderId="3" xfId="0" applyFont="1" applyFill="1" applyBorder="1"/>
    <xf numFmtId="0" fontId="7" fillId="4" borderId="1" xfId="0" applyFont="1" applyFill="1" applyBorder="1"/>
    <xf numFmtId="49" fontId="25" fillId="0" borderId="2" xfId="2" applyNumberFormat="1" applyFill="1" applyBorder="1" applyAlignment="1" applyProtection="1">
      <alignment horizontal="left" vertical="center"/>
      <protection locked="0"/>
    </xf>
    <xf numFmtId="0" fontId="32" fillId="5" borderId="10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2" fillId="5" borderId="13" xfId="0" applyFont="1" applyFill="1" applyBorder="1" applyAlignment="1">
      <alignment horizontal="left" vertical="top" wrapText="1"/>
    </xf>
    <xf numFmtId="0" fontId="28" fillId="5" borderId="7" xfId="0" applyFont="1" applyFill="1" applyBorder="1" applyAlignment="1">
      <alignment horizontal="left" vertical="center" wrapText="1"/>
    </xf>
    <xf numFmtId="0" fontId="28" fillId="5" borderId="6" xfId="0" applyFont="1" applyFill="1" applyBorder="1" applyAlignment="1">
      <alignment horizontal="left" vertical="center" wrapText="1"/>
    </xf>
    <xf numFmtId="0" fontId="28" fillId="5" borderId="9" xfId="0" applyFont="1" applyFill="1" applyBorder="1" applyAlignment="1">
      <alignment horizontal="left" vertical="center" wrapText="1"/>
    </xf>
    <xf numFmtId="49" fontId="6" fillId="5" borderId="2" xfId="0" applyNumberFormat="1" applyFont="1" applyFill="1" applyBorder="1" applyAlignment="1" applyProtection="1">
      <alignment horizontal="left" vertical="center"/>
      <protection locked="0"/>
    </xf>
    <xf numFmtId="49" fontId="6" fillId="5" borderId="3" xfId="0" applyNumberFormat="1" applyFont="1" applyFill="1" applyBorder="1" applyAlignment="1" applyProtection="1">
      <alignment horizontal="left" vertical="center"/>
      <protection locked="0"/>
    </xf>
    <xf numFmtId="49" fontId="6" fillId="5" borderId="1" xfId="0" applyNumberFormat="1" applyFont="1" applyFill="1" applyBorder="1" applyAlignment="1" applyProtection="1">
      <alignment horizontal="left" vertical="center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9" formatCode="#,##0.00\ [$€-1]"/>
      <alignment horizontal="general" vertical="center" textRotation="0" wrapText="1" indent="0" justifyLastLine="0" shrinkToFit="0" readingOrder="0"/>
    </dxf>
    <dxf>
      <numFmt numFmtId="169" formatCode="#,##0.00\ [$€-1]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protection locked="0" hidden="0"/>
    </dxf>
    <dxf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protection locked="0" hidden="0"/>
    </dxf>
    <dxf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protection locked="0" hidden="0"/>
    </dxf>
    <dxf>
      <numFmt numFmtId="170" formatCode="m/d/yyyy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name val="Arial"/>
        <family val="2"/>
        <charset val="238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name val="Arial"/>
        <family val="2"/>
        <charset val="238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142875</xdr:rowOff>
    </xdr:from>
    <xdr:to>
      <xdr:col>12</xdr:col>
      <xdr:colOff>447675</xdr:colOff>
      <xdr:row>0</xdr:row>
      <xdr:rowOff>390525</xdr:rowOff>
    </xdr:to>
    <xdr:sp macro="[0]!Obrazac_NA_analiza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772900" y="142875"/>
          <a:ext cx="2238375" cy="24765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hr-HR" sz="1100" b="1"/>
            <a:t>Obrazac za djelatnike Agencije</a:t>
          </a:r>
          <a:endParaRPr lang="en-US" sz="1100" b="1"/>
        </a:p>
      </xdr:txBody>
    </xdr:sp>
    <xdr:clientData fPrintsWithSheet="0"/>
  </xdr:twoCellAnchor>
  <xdr:twoCellAnchor>
    <xdr:from>
      <xdr:col>9</xdr:col>
      <xdr:colOff>266700</xdr:colOff>
      <xdr:row>1</xdr:row>
      <xdr:rowOff>133349</xdr:rowOff>
    </xdr:from>
    <xdr:to>
      <xdr:col>12</xdr:col>
      <xdr:colOff>438150</xdr:colOff>
      <xdr:row>1</xdr:row>
      <xdr:rowOff>638175</xdr:rowOff>
    </xdr:to>
    <xdr:sp macro="[0]!Obrazac_Korisnik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668000" y="600074"/>
          <a:ext cx="1971675" cy="504826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Povratak na Obrazac za Korisnika</a:t>
          </a:r>
          <a:endParaRPr lang="en-US">
            <a:solidFill>
              <a:sysClr val="windowText" lastClr="000000"/>
            </a:solidFill>
            <a:effectLst/>
          </a:endParaRPr>
        </a:p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46</xdr:row>
          <xdr:rowOff>38100</xdr:rowOff>
        </xdr:from>
        <xdr:to>
          <xdr:col>13</xdr:col>
          <xdr:colOff>142875</xdr:colOff>
          <xdr:row>59</xdr:row>
          <xdr:rowOff>161925</xdr:rowOff>
        </xdr:to>
        <xdr:sp macro="" textlink="">
          <xdr:nvSpPr>
            <xdr:cNvPr id="1030" name="komentar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781051</xdr:colOff>
      <xdr:row>56</xdr:row>
      <xdr:rowOff>247650</xdr:rowOff>
    </xdr:from>
    <xdr:to>
      <xdr:col>8</xdr:col>
      <xdr:colOff>952501</xdr:colOff>
      <xdr:row>56</xdr:row>
      <xdr:rowOff>419100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53576" y="14049375"/>
          <a:ext cx="171450" cy="171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ffectLst>
          <a:outerShdw blurRad="25400" dist="38100" dir="2700000" algn="tl" rotWithShape="0">
            <a:prstClr val="black">
              <a:alpha val="6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8A095B-BCBE-4997-8FEC-3A901266CD29}" name="Table2" displayName="Table2" ref="A22:I38" totalsRowCount="1" headerRowDxfId="20" dataDxfId="19" totalsRowDxfId="18">
  <tableColumns count="9">
    <tableColumn id="1" xr3:uid="{E86FDA15-CF70-42E6-9D06-10DCD77E5A67}" name="Datum " totalsRowLabel="Total" dataDxfId="17" totalsRowDxfId="16"/>
    <tableColumn id="2" xr3:uid="{925A3F25-BFF1-4E61-80C2-143C0C608B88}" name="Opis" dataDxfId="15" totalsRowDxfId="14"/>
    <tableColumn id="3" xr3:uid="{0A696687-48FF-4462-AD0C-9D98A2676DEC}" name="Prijevozno sredstvo" dataDxfId="13" totalsRowDxfId="12"/>
    <tableColumn id="4" xr3:uid="{984CF76A-CB5A-47FC-B94A-8C0F6286B32D}" name="prijevoz / smještaj / viza / testiranje" dataDxfId="11" totalsRowDxfId="10"/>
    <tableColumn id="5" xr3:uid="{8341BF11-82FB-4147-AB10-F79BCE10E8C6}" name="Valuta" dataDxfId="9" totalsRowDxfId="8"/>
    <tableColumn id="6" xr3:uid="{E7ACB9A4-5037-4D61-8A90-A6D04CEDFC5C}" name="Iznos" totalsRowFunction="sum" dataDxfId="7" totalsRowDxfId="6"/>
    <tableColumn id="7" xr3:uid="{784D8BA0-80BE-40A6-83BB-D93CDDEC3FCA}" name="Tečaj EK" dataDxfId="5" totalsRowDxfId="4">
      <calculatedColumnFormula>IF(Table2[[#This Row],[Valuta]]="EUR",tecaj,"")</calculatedColumnFormula>
    </tableColumn>
    <tableColumn id="8" xr3:uid="{2D63B7CD-E470-4A47-9516-D78B5596ECBB}" name="Odobrava se_x000a_(DA/NE)" dataDxfId="3" totalsRowDxfId="2"/>
    <tableColumn id="9" xr3:uid="{7A8E6BF6-7333-4825-8702-AA196E14FB3F}" name="Iznos EUR " totalsRowFunction="sum" dataDxfId="1" totalsRowDxfId="0">
      <calculatedColumnFormula>IF(Table2[[#This Row],[Valuta]]&lt;&gt;"",IF(Table2[[#This Row],[Valuta]]="EUR",Table2[[#This Row],[Iznos]],ROUND(Table2[[#This Row],[Iznos]]/Table2[[#This Row],[Tečaj EK]],2)),"")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D379-782D-4D25-A421-10CFF418DD35}">
  <sheetPr codeName="Sheet1">
    <pageSetUpPr fitToPage="1"/>
  </sheetPr>
  <dimension ref="A1:AQ246"/>
  <sheetViews>
    <sheetView showGridLines="0" tabSelected="1" zoomScale="85" zoomScaleNormal="85" workbookViewId="0">
      <selection activeCell="A5" sqref="A5"/>
    </sheetView>
  </sheetViews>
  <sheetFormatPr defaultColWidth="9.140625" defaultRowHeight="15" x14ac:dyDescent="0.25"/>
  <cols>
    <col min="1" max="1" width="34.140625" customWidth="1"/>
    <col min="2" max="2" width="30.42578125" customWidth="1"/>
    <col min="3" max="3" width="17" customWidth="1"/>
    <col min="4" max="4" width="13.85546875" customWidth="1"/>
    <col min="5" max="5" width="9.5703125" customWidth="1"/>
    <col min="6" max="6" width="15.140625" customWidth="1"/>
    <col min="7" max="7" width="9.5703125" hidden="1" customWidth="1"/>
    <col min="8" max="8" width="10.5703125" hidden="1" customWidth="1"/>
    <col min="9" max="9" width="18" hidden="1" customWidth="1"/>
    <col min="10" max="12" width="9" style="26" customWidth="1"/>
    <col min="13" max="43" width="9" style="26"/>
  </cols>
  <sheetData>
    <row r="1" spans="1:13" ht="57" customHeight="1" x14ac:dyDescent="0.25">
      <c r="A1" s="5" t="s">
        <v>62</v>
      </c>
      <c r="B1" s="6"/>
      <c r="C1" s="6"/>
      <c r="D1" s="6"/>
      <c r="E1" s="6"/>
      <c r="F1" s="7"/>
      <c r="G1" s="8"/>
      <c r="H1" s="8"/>
      <c r="I1" s="8"/>
    </row>
    <row r="2" spans="1:13" ht="124.9" customHeight="1" x14ac:dyDescent="0.25">
      <c r="A2" s="152" t="s">
        <v>64</v>
      </c>
      <c r="B2" s="153"/>
      <c r="C2" s="153"/>
      <c r="D2" s="153"/>
      <c r="E2" s="153"/>
      <c r="F2" s="154"/>
      <c r="G2" s="10"/>
      <c r="H2" s="10"/>
      <c r="I2" s="10"/>
    </row>
    <row r="3" spans="1:13" ht="175.5" customHeight="1" x14ac:dyDescent="0.25">
      <c r="A3" s="155" t="s">
        <v>63</v>
      </c>
      <c r="B3" s="156"/>
      <c r="C3" s="156"/>
      <c r="D3" s="156"/>
      <c r="E3" s="156"/>
      <c r="F3" s="157"/>
      <c r="G3" s="10"/>
      <c r="H3" s="10"/>
      <c r="I3" s="10"/>
      <c r="J3" s="91" t="s">
        <v>0</v>
      </c>
      <c r="K3" s="92"/>
      <c r="L3" s="92"/>
      <c r="M3" s="92"/>
    </row>
    <row r="4" spans="1:13" ht="17.25" customHeight="1" x14ac:dyDescent="0.25">
      <c r="A4" s="9"/>
      <c r="B4" s="9"/>
      <c r="C4" s="9"/>
      <c r="D4" s="9"/>
      <c r="E4" s="9"/>
      <c r="F4" s="9"/>
      <c r="G4" s="10"/>
      <c r="H4" s="10"/>
    </row>
    <row r="5" spans="1:13" x14ac:dyDescent="0.25">
      <c r="A5" s="12" t="s">
        <v>65</v>
      </c>
      <c r="B5" s="158"/>
      <c r="C5" s="159"/>
      <c r="D5" s="159"/>
      <c r="E5" s="159"/>
      <c r="F5" s="160"/>
      <c r="I5" s="11"/>
      <c r="J5" s="11"/>
      <c r="K5" s="11"/>
      <c r="L5" s="11"/>
    </row>
    <row r="6" spans="1:13" ht="15.75" customHeight="1" x14ac:dyDescent="0.25">
      <c r="A6" s="12" t="s">
        <v>2</v>
      </c>
      <c r="B6" s="142"/>
      <c r="C6" s="143"/>
      <c r="D6" s="143"/>
      <c r="E6" s="143"/>
      <c r="F6" s="144"/>
      <c r="G6" s="13"/>
      <c r="H6" s="13"/>
      <c r="I6" s="11"/>
      <c r="J6" s="11"/>
      <c r="K6" s="11"/>
      <c r="L6" s="11"/>
    </row>
    <row r="7" spans="1:13" ht="15.75" customHeight="1" x14ac:dyDescent="0.25">
      <c r="A7" s="12" t="s">
        <v>3</v>
      </c>
      <c r="B7" s="142"/>
      <c r="C7" s="143"/>
      <c r="D7" s="143"/>
      <c r="E7" s="143"/>
      <c r="F7" s="144"/>
      <c r="G7" s="13"/>
      <c r="H7" s="13"/>
      <c r="I7" s="11"/>
      <c r="J7" s="11"/>
      <c r="K7" s="11"/>
      <c r="L7" s="11"/>
    </row>
    <row r="8" spans="1:13" ht="15.75" customHeight="1" x14ac:dyDescent="0.25">
      <c r="A8" s="12" t="s">
        <v>4</v>
      </c>
      <c r="B8" s="121"/>
      <c r="C8" s="122"/>
      <c r="D8" s="122"/>
      <c r="E8" s="122"/>
      <c r="F8" s="123"/>
      <c r="G8" s="13"/>
      <c r="H8" s="13"/>
      <c r="I8" s="11"/>
      <c r="J8" s="11"/>
      <c r="K8" s="11"/>
      <c r="L8" s="11"/>
    </row>
    <row r="9" spans="1:13" ht="15.75" customHeight="1" x14ac:dyDescent="0.25">
      <c r="A9" s="15" t="s">
        <v>5</v>
      </c>
      <c r="B9" s="142"/>
      <c r="C9" s="143"/>
      <c r="D9" s="143"/>
      <c r="E9" s="143"/>
      <c r="F9" s="144"/>
      <c r="G9" s="13"/>
      <c r="H9" s="13"/>
      <c r="I9" s="11"/>
      <c r="J9" s="11"/>
      <c r="K9" s="11"/>
      <c r="L9" s="11"/>
    </row>
    <row r="10" spans="1:13" ht="15.75" customHeight="1" x14ac:dyDescent="0.25">
      <c r="A10" s="12" t="s">
        <v>6</v>
      </c>
      <c r="B10" s="142"/>
      <c r="C10" s="143"/>
      <c r="D10" s="143"/>
      <c r="E10" s="143"/>
      <c r="F10" s="144"/>
      <c r="G10" s="13"/>
      <c r="H10" s="13"/>
      <c r="I10" s="11"/>
      <c r="J10" s="11"/>
      <c r="K10" s="11"/>
      <c r="L10" s="11"/>
    </row>
    <row r="11" spans="1:13" ht="15.75" customHeight="1" x14ac:dyDescent="0.25">
      <c r="A11" s="12" t="s">
        <v>7</v>
      </c>
      <c r="B11" s="142"/>
      <c r="C11" s="143"/>
      <c r="D11" s="143"/>
      <c r="E11" s="143"/>
      <c r="F11" s="144"/>
      <c r="G11" s="13"/>
      <c r="H11" s="13"/>
      <c r="I11" s="11"/>
      <c r="J11" s="11"/>
      <c r="K11" s="11"/>
      <c r="L11" s="11"/>
    </row>
    <row r="12" spans="1:13" ht="18" customHeight="1" x14ac:dyDescent="0.25">
      <c r="A12" s="12" t="s">
        <v>8</v>
      </c>
      <c r="B12" s="142"/>
      <c r="C12" s="143"/>
      <c r="D12" s="143"/>
      <c r="E12" s="143"/>
      <c r="F12" s="144"/>
      <c r="G12" s="13"/>
      <c r="H12" s="13"/>
      <c r="I12" s="11"/>
      <c r="J12" s="11"/>
      <c r="K12" s="11"/>
      <c r="L12" s="11"/>
    </row>
    <row r="13" spans="1:13" ht="15.75" customHeight="1" x14ac:dyDescent="0.25">
      <c r="A13" s="12" t="s">
        <v>9</v>
      </c>
      <c r="B13" s="142"/>
      <c r="C13" s="143"/>
      <c r="D13" s="143"/>
      <c r="E13" s="143"/>
      <c r="F13" s="144"/>
      <c r="G13" s="13"/>
      <c r="H13" s="13"/>
      <c r="I13" s="11"/>
      <c r="J13" s="11"/>
      <c r="K13" s="11"/>
      <c r="L13" s="11"/>
    </row>
    <row r="14" spans="1:13" ht="6.6" customHeight="1" thickBot="1" x14ac:dyDescent="0.3">
      <c r="A14" s="89"/>
      <c r="B14" s="145"/>
      <c r="C14" s="146"/>
      <c r="D14" s="146"/>
      <c r="E14" s="146"/>
      <c r="F14" s="147"/>
      <c r="G14" s="13"/>
      <c r="H14" s="13"/>
      <c r="I14" s="11"/>
      <c r="J14" s="11"/>
      <c r="K14" s="11"/>
      <c r="L14" s="11"/>
    </row>
    <row r="15" spans="1:13" ht="15.75" customHeight="1" thickTop="1" x14ac:dyDescent="0.25">
      <c r="A15" s="88" t="s">
        <v>10</v>
      </c>
      <c r="B15" s="139"/>
      <c r="C15" s="140"/>
      <c r="D15" s="140"/>
      <c r="E15" s="140"/>
      <c r="F15" s="141"/>
      <c r="G15" s="13"/>
      <c r="H15" s="13"/>
      <c r="I15" s="11"/>
      <c r="J15" s="11"/>
      <c r="K15" s="11"/>
      <c r="L15" s="11"/>
    </row>
    <row r="16" spans="1:13" ht="15.75" customHeight="1" x14ac:dyDescent="0.25">
      <c r="A16" s="14" t="s">
        <v>11</v>
      </c>
      <c r="B16" s="151"/>
      <c r="C16" s="143"/>
      <c r="D16" s="143"/>
      <c r="E16" s="143"/>
      <c r="F16" s="144"/>
      <c r="G16" s="13"/>
      <c r="H16" s="13"/>
      <c r="I16" s="11"/>
      <c r="J16" s="11"/>
      <c r="K16" s="11"/>
      <c r="L16" s="11"/>
    </row>
    <row r="17" spans="1:12" ht="15.75" customHeight="1" x14ac:dyDescent="0.25">
      <c r="A17" s="12" t="s">
        <v>12</v>
      </c>
      <c r="B17" s="142"/>
      <c r="C17" s="143"/>
      <c r="D17" s="143"/>
      <c r="E17" s="143"/>
      <c r="F17" s="144"/>
      <c r="G17" s="13"/>
      <c r="H17" s="13"/>
      <c r="I17" s="11"/>
      <c r="J17" s="11"/>
      <c r="K17" s="11"/>
      <c r="L17" s="11"/>
    </row>
    <row r="18" spans="1:12" ht="15.75" customHeight="1" x14ac:dyDescent="0.25">
      <c r="A18" s="12" t="s">
        <v>13</v>
      </c>
      <c r="B18" s="142"/>
      <c r="C18" s="143"/>
      <c r="D18" s="143"/>
      <c r="E18" s="143"/>
      <c r="F18" s="144"/>
      <c r="G18" s="13"/>
      <c r="H18" s="13"/>
      <c r="I18" s="11"/>
      <c r="J18" s="11"/>
      <c r="K18" s="11"/>
      <c r="L18" s="11"/>
    </row>
    <row r="19" spans="1:12" ht="15.75" customHeight="1" x14ac:dyDescent="0.25">
      <c r="A19" s="12" t="s">
        <v>14</v>
      </c>
      <c r="B19" s="142"/>
      <c r="C19" s="143"/>
      <c r="D19" s="143"/>
      <c r="E19" s="143"/>
      <c r="F19" s="144"/>
      <c r="G19" s="13"/>
      <c r="H19" s="13"/>
      <c r="J19" s="11"/>
      <c r="K19" s="11"/>
      <c r="L19" s="11"/>
    </row>
    <row r="20" spans="1:12" x14ac:dyDescent="0.25">
      <c r="A20" s="11"/>
      <c r="B20" s="11"/>
      <c r="C20" s="11"/>
      <c r="D20" s="11"/>
      <c r="E20" s="11"/>
      <c r="F20" s="11"/>
      <c r="G20" s="11"/>
      <c r="H20" s="11"/>
      <c r="I20" s="90" t="b">
        <f>ISNUMBER(SEARCH("2019",B5))</f>
        <v>0</v>
      </c>
      <c r="J20" s="11"/>
      <c r="K20" s="11"/>
      <c r="L20" s="11"/>
    </row>
    <row r="21" spans="1:12" x14ac:dyDescent="0.25">
      <c r="A21" s="16" t="s">
        <v>15</v>
      </c>
      <c r="B21" s="16"/>
      <c r="C21" s="16"/>
      <c r="D21" s="16"/>
      <c r="E21" s="16"/>
      <c r="F21" s="16"/>
      <c r="G21" s="17" t="s">
        <v>16</v>
      </c>
      <c r="H21" s="17"/>
      <c r="I21" s="17"/>
    </row>
    <row r="22" spans="1:12" ht="53.45" customHeight="1" x14ac:dyDescent="0.25">
      <c r="A22" s="18" t="s">
        <v>17</v>
      </c>
      <c r="B22" s="48" t="s">
        <v>18</v>
      </c>
      <c r="C22" s="18" t="s">
        <v>19</v>
      </c>
      <c r="D22" s="18" t="s">
        <v>20</v>
      </c>
      <c r="E22" s="18" t="s">
        <v>21</v>
      </c>
      <c r="F22" s="18" t="s">
        <v>22</v>
      </c>
      <c r="G22" s="19" t="s">
        <v>23</v>
      </c>
      <c r="H22" s="47" t="s">
        <v>24</v>
      </c>
      <c r="I22" s="20" t="s">
        <v>25</v>
      </c>
    </row>
    <row r="23" spans="1:12" s="26" customFormat="1" x14ac:dyDescent="0.25">
      <c r="A23" s="36"/>
      <c r="B23" s="81"/>
      <c r="C23" s="81"/>
      <c r="D23" s="37"/>
      <c r="E23" s="38"/>
      <c r="F23" s="39"/>
      <c r="G23" s="41"/>
      <c r="H23" s="42"/>
      <c r="I23" s="132" t="str">
        <f>IF(Table2[[#This Row],[Valuta]]&lt;&gt;"",IF(Table2[[#This Row],[Valuta]]="EUR",Table2[[#This Row],[Iznos]],ROUND(Table2[[#This Row],[Iznos]]/Table2[[#This Row],[Tečaj EK]],2)),"")</f>
        <v/>
      </c>
    </row>
    <row r="24" spans="1:12" s="26" customFormat="1" x14ac:dyDescent="0.25">
      <c r="A24" s="36"/>
      <c r="B24" s="81"/>
      <c r="C24" s="81"/>
      <c r="D24" s="37"/>
      <c r="E24" s="38"/>
      <c r="F24" s="40"/>
      <c r="G24" s="41"/>
      <c r="H24" s="42"/>
      <c r="I24" s="132" t="str">
        <f>IF(Table2[[#This Row],[Valuta]]&lt;&gt;"",IF(Table2[[#This Row],[Valuta]]="EUR",Table2[[#This Row],[Iznos]],ROUND(Table2[[#This Row],[Iznos]]/Table2[[#This Row],[Tečaj EK]],2)),"")</f>
        <v/>
      </c>
      <c r="J24" s="43"/>
      <c r="K24" s="84"/>
    </row>
    <row r="25" spans="1:12" s="26" customFormat="1" x14ac:dyDescent="0.25">
      <c r="A25" s="36"/>
      <c r="B25" s="81"/>
      <c r="C25" s="81"/>
      <c r="D25" s="37"/>
      <c r="E25" s="38"/>
      <c r="F25" s="39"/>
      <c r="G25" s="41"/>
      <c r="H25" s="42"/>
      <c r="I25" s="132" t="str">
        <f>IF(Table2[[#This Row],[Valuta]]&lt;&gt;"",IF(Table2[[#This Row],[Valuta]]="EUR",Table2[[#This Row],[Iznos]],ROUND(Table2[[#This Row],[Iznos]]/Table2[[#This Row],[Tečaj EK]],2)),"")</f>
        <v/>
      </c>
    </row>
    <row r="26" spans="1:12" s="26" customFormat="1" x14ac:dyDescent="0.25">
      <c r="A26" s="36"/>
      <c r="B26" s="81"/>
      <c r="C26" s="81"/>
      <c r="D26" s="37"/>
      <c r="E26" s="38"/>
      <c r="F26" s="39"/>
      <c r="G26" s="41"/>
      <c r="H26" s="42"/>
      <c r="I26" s="132" t="str">
        <f>IF(Table2[[#This Row],[Valuta]]&lt;&gt;"",IF(Table2[[#This Row],[Valuta]]="EUR",Table2[[#This Row],[Iznos]],ROUND(Table2[[#This Row],[Iznos]]/Table2[[#This Row],[Tečaj EK]],2)),"")</f>
        <v/>
      </c>
    </row>
    <row r="27" spans="1:12" s="26" customFormat="1" x14ac:dyDescent="0.25">
      <c r="A27" s="36"/>
      <c r="B27" s="81"/>
      <c r="C27" s="81"/>
      <c r="D27" s="37"/>
      <c r="E27" s="38"/>
      <c r="F27" s="40"/>
      <c r="G27" s="41"/>
      <c r="H27" s="42"/>
      <c r="I27" s="132" t="str">
        <f>IF(Table2[[#This Row],[Valuta]]&lt;&gt;"",IF(Table2[[#This Row],[Valuta]]="EUR",Table2[[#This Row],[Iznos]],ROUND(Table2[[#This Row],[Iznos]]/Table2[[#This Row],[Tečaj EK]],2)),"")</f>
        <v/>
      </c>
    </row>
    <row r="28" spans="1:12" s="26" customFormat="1" x14ac:dyDescent="0.25">
      <c r="A28" s="36"/>
      <c r="B28" s="81"/>
      <c r="C28" s="81"/>
      <c r="D28" s="37"/>
      <c r="E28" s="38"/>
      <c r="F28" s="39"/>
      <c r="G28" s="41" t="str">
        <f>IF(Table2[[#This Row],[Valuta]]="EUR",tecaj,"")</f>
        <v/>
      </c>
      <c r="H28" s="42"/>
      <c r="I28" s="132" t="str">
        <f>IF(Table2[[#This Row],[Valuta]]&lt;&gt;"",IF(Table2[[#This Row],[Valuta]]="EUR",Table2[[#This Row],[Iznos]],ROUND(Table2[[#This Row],[Iznos]]/Table2[[#This Row],[Tečaj EK]],2)),"")</f>
        <v/>
      </c>
    </row>
    <row r="29" spans="1:12" s="26" customFormat="1" x14ac:dyDescent="0.25">
      <c r="A29" s="36"/>
      <c r="B29" s="81"/>
      <c r="C29" s="81"/>
      <c r="D29" s="37"/>
      <c r="E29" s="38"/>
      <c r="F29" s="39"/>
      <c r="G29" s="41" t="str">
        <f>IF(Table2[[#This Row],[Valuta]]="EUR",tecaj,"")</f>
        <v/>
      </c>
      <c r="H29" s="42"/>
      <c r="I29" s="132" t="str">
        <f>IF(Table2[[#This Row],[Valuta]]&lt;&gt;"",IF(Table2[[#This Row],[Valuta]]="EUR",Table2[[#This Row],[Iznos]],ROUND(Table2[[#This Row],[Iznos]]/Table2[[#This Row],[Tečaj EK]],2)),"")</f>
        <v/>
      </c>
    </row>
    <row r="30" spans="1:12" s="26" customFormat="1" x14ac:dyDescent="0.25">
      <c r="A30" s="36"/>
      <c r="B30" s="81"/>
      <c r="C30" s="81"/>
      <c r="D30" s="37"/>
      <c r="E30" s="38"/>
      <c r="F30" s="40"/>
      <c r="G30" s="41" t="str">
        <f>IF(Table2[[#This Row],[Valuta]]="EUR",tecaj,"")</f>
        <v/>
      </c>
      <c r="H30" s="42"/>
      <c r="I30" s="132" t="str">
        <f>IF(Table2[[#This Row],[Valuta]]&lt;&gt;"",IF(Table2[[#This Row],[Valuta]]="EUR",Table2[[#This Row],[Iznos]],ROUND(Table2[[#This Row],[Iznos]]/Table2[[#This Row],[Tečaj EK]],2)),"")</f>
        <v/>
      </c>
    </row>
    <row r="31" spans="1:12" s="26" customFormat="1" x14ac:dyDescent="0.25">
      <c r="A31" s="36"/>
      <c r="B31" s="81"/>
      <c r="C31" s="81"/>
      <c r="D31" s="37"/>
      <c r="E31" s="38"/>
      <c r="F31" s="39"/>
      <c r="G31" s="41" t="str">
        <f>IF(Table2[[#This Row],[Valuta]]="EUR",tecaj,"")</f>
        <v/>
      </c>
      <c r="H31" s="42"/>
      <c r="I31" s="132" t="str">
        <f>IF(Table2[[#This Row],[Valuta]]&lt;&gt;"",IF(Table2[[#This Row],[Valuta]]="EUR",Table2[[#This Row],[Iznos]],ROUND(Table2[[#This Row],[Iznos]]/Table2[[#This Row],[Tečaj EK]],2)),"")</f>
        <v/>
      </c>
    </row>
    <row r="32" spans="1:12" s="26" customFormat="1" x14ac:dyDescent="0.25">
      <c r="A32" s="36"/>
      <c r="B32" s="81"/>
      <c r="C32" s="81"/>
      <c r="D32" s="37"/>
      <c r="E32" s="38"/>
      <c r="F32" s="39"/>
      <c r="G32" s="41" t="str">
        <f>IF(Table2[[#This Row],[Valuta]]="EUR",tecaj,"")</f>
        <v/>
      </c>
      <c r="H32" s="42"/>
      <c r="I32" s="132" t="str">
        <f>IF(Table2[[#This Row],[Valuta]]&lt;&gt;"",IF(Table2[[#This Row],[Valuta]]="EUR",Table2[[#This Row],[Iznos]],ROUND(Table2[[#This Row],[Iznos]]/Table2[[#This Row],[Tečaj EK]],2)),"")</f>
        <v/>
      </c>
    </row>
    <row r="33" spans="1:13" s="26" customFormat="1" x14ac:dyDescent="0.25">
      <c r="A33" s="36"/>
      <c r="B33" s="81"/>
      <c r="C33" s="81"/>
      <c r="D33" s="37"/>
      <c r="E33" s="38"/>
      <c r="F33" s="39"/>
      <c r="G33" s="41" t="str">
        <f>IF(Table2[[#This Row],[Valuta]]="EUR",tecaj,"")</f>
        <v/>
      </c>
      <c r="H33" s="42"/>
      <c r="I33" s="132" t="str">
        <f>IF(Table2[[#This Row],[Valuta]]&lt;&gt;"",IF(Table2[[#This Row],[Valuta]]="EUR",Table2[[#This Row],[Iznos]],ROUND(Table2[[#This Row],[Iznos]]/Table2[[#This Row],[Tečaj EK]],2)),"")</f>
        <v/>
      </c>
    </row>
    <row r="34" spans="1:13" s="26" customFormat="1" x14ac:dyDescent="0.25">
      <c r="A34" s="36"/>
      <c r="B34" s="81"/>
      <c r="C34" s="81"/>
      <c r="D34" s="37"/>
      <c r="E34" s="38"/>
      <c r="F34" s="39"/>
      <c r="G34" s="41" t="str">
        <f>IF(Table2[[#This Row],[Valuta]]="EUR",tecaj,"")</f>
        <v/>
      </c>
      <c r="H34" s="42"/>
      <c r="I34" s="132" t="str">
        <f>IF(Table2[[#This Row],[Valuta]]&lt;&gt;"",IF(Table2[[#This Row],[Valuta]]="EUR",Table2[[#This Row],[Iznos]],ROUND(Table2[[#This Row],[Iznos]]/Table2[[#This Row],[Tečaj EK]],2)),"")</f>
        <v/>
      </c>
    </row>
    <row r="35" spans="1:13" s="26" customFormat="1" x14ac:dyDescent="0.25">
      <c r="A35" s="36"/>
      <c r="B35" s="81"/>
      <c r="C35" s="81"/>
      <c r="D35" s="37"/>
      <c r="E35" s="38"/>
      <c r="F35" s="39"/>
      <c r="G35" s="41" t="str">
        <f>IF(Table2[[#This Row],[Valuta]]="EUR",tecaj,"")</f>
        <v/>
      </c>
      <c r="H35" s="42"/>
      <c r="I35" s="132" t="str">
        <f>IF(Table2[[#This Row],[Valuta]]&lt;&gt;"",IF(Table2[[#This Row],[Valuta]]="EUR",Table2[[#This Row],[Iznos]],ROUND(Table2[[#This Row],[Iznos]]/Table2[[#This Row],[Tečaj EK]],2)),"")</f>
        <v/>
      </c>
    </row>
    <row r="36" spans="1:13" s="26" customFormat="1" x14ac:dyDescent="0.25">
      <c r="A36" s="36"/>
      <c r="B36" s="81"/>
      <c r="C36" s="81"/>
      <c r="D36" s="37"/>
      <c r="E36" s="38"/>
      <c r="F36" s="39"/>
      <c r="G36" s="41" t="str">
        <f>IF(Table2[[#This Row],[Valuta]]="EUR",tecaj,"")</f>
        <v/>
      </c>
      <c r="H36" s="42"/>
      <c r="I36" s="132" t="str">
        <f>IF(Table2[[#This Row],[Valuta]]&lt;&gt;"",IF(Table2[[#This Row],[Valuta]]="EUR",Table2[[#This Row],[Iznos]],ROUND(Table2[[#This Row],[Iznos]]/Table2[[#This Row],[Tečaj EK]],2)),"")</f>
        <v/>
      </c>
    </row>
    <row r="37" spans="1:13" s="26" customFormat="1" x14ac:dyDescent="0.25">
      <c r="A37" s="36"/>
      <c r="B37" s="81"/>
      <c r="C37" s="81"/>
      <c r="D37" s="37"/>
      <c r="E37" s="38"/>
      <c r="F37" s="39"/>
      <c r="G37" s="41" t="str">
        <f>IF(Table2[[#This Row],[Valuta]]="EUR",tecaj,"")</f>
        <v/>
      </c>
      <c r="H37" s="42"/>
      <c r="I37" s="132" t="str">
        <f>IF(Table2[[#This Row],[Valuta]]&lt;&gt;"",IF(Table2[[#This Row],[Valuta]]="EUR",Table2[[#This Row],[Iznos]],ROUND(Table2[[#This Row],[Iznos]]/Table2[[#This Row],[Tečaj EK]],2)),"")</f>
        <v/>
      </c>
    </row>
    <row r="38" spans="1:13" s="26" customFormat="1" ht="19.5" customHeight="1" x14ac:dyDescent="0.25">
      <c r="A38" s="46" t="s">
        <v>26</v>
      </c>
      <c r="B38" s="46"/>
      <c r="C38" s="46"/>
      <c r="D38" s="46"/>
      <c r="E38" s="46"/>
      <c r="F38" s="138">
        <f>SUBTOTAL(109,Table2[Iznos])</f>
        <v>0</v>
      </c>
      <c r="G38" s="21"/>
      <c r="H38" s="21"/>
      <c r="I38" s="133">
        <f>SUBTOTAL(109,Table2[[Iznos EUR ]])</f>
        <v>0</v>
      </c>
    </row>
    <row r="39" spans="1:13" s="26" customFormat="1" ht="8.4499999999999993" customHeight="1" x14ac:dyDescent="0.25">
      <c r="A39" s="2"/>
      <c r="B39" s="2"/>
      <c r="C39" s="2"/>
      <c r="D39" s="2"/>
      <c r="E39" s="2"/>
      <c r="F39" s="2"/>
      <c r="G39" s="23"/>
      <c r="H39" s="23"/>
      <c r="I39" s="22"/>
    </row>
    <row r="40" spans="1:13" s="26" customFormat="1" ht="19.5" customHeight="1" x14ac:dyDescent="0.25">
      <c r="A40" s="110"/>
      <c r="B40" s="25"/>
      <c r="C40" s="25"/>
    </row>
    <row r="41" spans="1:13" s="26" customFormat="1" ht="13.35" customHeight="1" x14ac:dyDescent="0.25">
      <c r="A41" s="110" t="s">
        <v>27</v>
      </c>
      <c r="J41" s="44"/>
    </row>
    <row r="42" spans="1:13" s="26" customFormat="1" ht="27" customHeight="1" x14ac:dyDescent="0.25">
      <c r="A42" s="101" t="s">
        <v>28</v>
      </c>
      <c r="J42" s="44"/>
    </row>
    <row r="43" spans="1:13" s="26" customFormat="1" ht="21.6" customHeight="1" x14ac:dyDescent="0.25">
      <c r="A43" s="101" t="s">
        <v>29</v>
      </c>
      <c r="J43" s="44"/>
    </row>
    <row r="44" spans="1:13" s="26" customFormat="1" ht="14.25" customHeight="1" x14ac:dyDescent="0.25">
      <c r="A44" s="24"/>
      <c r="J44" s="44"/>
    </row>
    <row r="45" spans="1:13" s="26" customFormat="1" ht="19.5" customHeight="1" x14ac:dyDescent="0.25">
      <c r="A45" s="24"/>
      <c r="J45" s="44"/>
      <c r="M45" s="45"/>
    </row>
    <row r="46" spans="1:13" s="26" customFormat="1" hidden="1" x14ac:dyDescent="0.25">
      <c r="A46" s="27" t="s">
        <v>16</v>
      </c>
      <c r="B46" s="28"/>
      <c r="E46" s="120" t="s">
        <v>30</v>
      </c>
      <c r="F46" s="120"/>
      <c r="G46" s="120"/>
      <c r="H46" s="120"/>
      <c r="I46" s="120"/>
      <c r="J46" s="44"/>
      <c r="M46" s="45"/>
    </row>
    <row r="47" spans="1:13" s="26" customFormat="1" ht="27.75" hidden="1" customHeight="1" x14ac:dyDescent="0.25">
      <c r="A47" s="29" t="s">
        <v>31</v>
      </c>
      <c r="B47" s="130">
        <f>SUMIFS(Table2[[Iznos EUR ]],Table2[prijevoz / smještaj / viza / testiranje],"prijevoz",Table2[Odobrava se
(DA/NE)],"DA")</f>
        <v>0</v>
      </c>
      <c r="C47" s="126" t="s">
        <v>32</v>
      </c>
      <c r="D47" s="49"/>
      <c r="E47" s="73"/>
      <c r="F47" s="74"/>
      <c r="G47" s="74"/>
      <c r="H47" s="74"/>
      <c r="I47" s="75"/>
      <c r="J47" s="44"/>
      <c r="M47" s="45"/>
    </row>
    <row r="48" spans="1:13" s="26" customFormat="1" ht="27.75" hidden="1" customHeight="1" x14ac:dyDescent="0.25">
      <c r="A48" s="29" t="s">
        <v>33</v>
      </c>
      <c r="B48" s="130">
        <f>MIN(SUMIFS(Table2[[Iznos EUR ]],Table2[prijevoz / smještaj / viza / testiranje],"smještaj",Table2[Odobrava se
(DA/NE)],"DA"),C48)</f>
        <v>0</v>
      </c>
      <c r="C48" s="127"/>
      <c r="D48" s="49"/>
      <c r="E48" s="76"/>
      <c r="F48" s="49"/>
      <c r="G48" s="49"/>
      <c r="H48" s="49"/>
      <c r="I48" s="77"/>
      <c r="J48" s="44"/>
      <c r="M48" s="45"/>
    </row>
    <row r="49" spans="1:13" s="26" customFormat="1" ht="27.75" hidden="1" customHeight="1" x14ac:dyDescent="0.25">
      <c r="A49" s="125" t="s">
        <v>34</v>
      </c>
      <c r="B49" s="130">
        <f>SUMIFS(Table2[[Iznos EUR ]],Table2[prijevoz / smještaj / viza / testiranje],"testiranje",Table2[Odobrava se
(DA/NE)],"DA")+SUMIFS(Table2[[Iznos EUR ]],Table2[prijevoz / smještaj / viza / testiranje],"viza",Table2[Odobrava se
(DA/NE)],"DA")</f>
        <v>0</v>
      </c>
      <c r="C49" s="124"/>
      <c r="D49" s="49"/>
      <c r="E49" s="76"/>
      <c r="F49" s="49"/>
      <c r="G49" s="49"/>
      <c r="H49" s="49"/>
      <c r="I49" s="77"/>
      <c r="J49" s="44"/>
      <c r="M49" s="45"/>
    </row>
    <row r="50" spans="1:13" s="26" customFormat="1" hidden="1" x14ac:dyDescent="0.25">
      <c r="A50" s="69" t="s">
        <v>35</v>
      </c>
      <c r="B50" s="131">
        <f>SUM(B47:B49)</f>
        <v>0</v>
      </c>
      <c r="D50" s="49"/>
      <c r="E50" s="78"/>
      <c r="F50" s="79"/>
      <c r="G50" s="79"/>
      <c r="H50" s="79"/>
      <c r="I50" s="80"/>
    </row>
    <row r="51" spans="1:13" s="26" customFormat="1" hidden="1" x14ac:dyDescent="0.25">
      <c r="A51" s="30"/>
      <c r="B51" s="30"/>
      <c r="C51" s="30"/>
    </row>
    <row r="52" spans="1:13" s="26" customFormat="1" hidden="1" x14ac:dyDescent="0.25">
      <c r="A52" s="148" t="s">
        <v>16</v>
      </c>
      <c r="B52" s="149"/>
      <c r="C52" s="150"/>
      <c r="E52" s="50" t="s">
        <v>16</v>
      </c>
      <c r="F52" s="51"/>
      <c r="G52" s="51"/>
      <c r="H52" s="52"/>
      <c r="I52" s="53"/>
    </row>
    <row r="53" spans="1:13" s="26" customFormat="1" ht="17.25" hidden="1" customHeight="1" x14ac:dyDescent="0.25">
      <c r="A53" s="3" t="s">
        <v>36</v>
      </c>
      <c r="B53" s="4"/>
      <c r="C53" s="128"/>
      <c r="D53" s="1"/>
      <c r="E53" s="54" t="s">
        <v>37</v>
      </c>
      <c r="F53" s="55"/>
      <c r="G53" s="60"/>
      <c r="H53" s="61"/>
      <c r="I53" s="62"/>
    </row>
    <row r="54" spans="1:13" s="26" customFormat="1" ht="15.75" hidden="1" x14ac:dyDescent="0.25">
      <c r="A54" s="3" t="s">
        <v>38</v>
      </c>
      <c r="B54" s="4"/>
      <c r="C54" s="129"/>
      <c r="D54" s="1"/>
      <c r="E54" s="54"/>
      <c r="F54" s="55"/>
      <c r="G54" s="60"/>
      <c r="H54" s="61"/>
      <c r="I54" s="62"/>
    </row>
    <row r="55" spans="1:13" s="26" customFormat="1" ht="20.25" hidden="1" customHeight="1" x14ac:dyDescent="0.25">
      <c r="A55" s="3" t="s">
        <v>39</v>
      </c>
      <c r="B55" s="4"/>
      <c r="C55" s="128"/>
      <c r="D55" s="1"/>
      <c r="E55" s="58" t="s">
        <v>40</v>
      </c>
      <c r="F55" s="59"/>
      <c r="G55" s="63"/>
      <c r="H55" s="64"/>
      <c r="I55" s="65"/>
    </row>
    <row r="56" spans="1:13" s="26" customFormat="1" ht="15.75" hidden="1" x14ac:dyDescent="0.25">
      <c r="A56" s="70" t="s">
        <v>41</v>
      </c>
      <c r="B56" s="71"/>
      <c r="C56" s="72">
        <f>C53+30+(C55-C54)</f>
        <v>30</v>
      </c>
      <c r="D56" s="1"/>
      <c r="E56" s="56"/>
      <c r="F56" s="57"/>
      <c r="G56" s="66"/>
      <c r="H56" s="67"/>
      <c r="I56" s="68"/>
    </row>
    <row r="57" spans="1:13" s="26" customFormat="1" ht="36" hidden="1" customHeight="1" x14ac:dyDescent="0.25">
      <c r="A57" s="135"/>
      <c r="B57" s="135"/>
      <c r="C57" s="136"/>
      <c r="D57" s="31"/>
      <c r="E57" s="85" t="s">
        <v>42</v>
      </c>
      <c r="F57" s="82"/>
      <c r="G57" s="83"/>
      <c r="H57" s="83"/>
      <c r="I57" s="83"/>
    </row>
    <row r="58" spans="1:13" s="26" customFormat="1" ht="33.75" customHeight="1" x14ac:dyDescent="0.3">
      <c r="A58" s="32"/>
      <c r="B58" s="33"/>
      <c r="C58" s="34">
        <f>C55-C54</f>
        <v>0</v>
      </c>
      <c r="D58" s="35"/>
      <c r="E58" s="87" t="s">
        <v>43</v>
      </c>
      <c r="F58" s="86"/>
      <c r="G58" s="86"/>
      <c r="H58" s="86"/>
      <c r="I58" s="86"/>
    </row>
    <row r="59" spans="1:13" s="26" customFormat="1" x14ac:dyDescent="0.25"/>
    <row r="60" spans="1:13" s="26" customFormat="1" x14ac:dyDescent="0.25"/>
    <row r="61" spans="1:13" s="26" customFormat="1" x14ac:dyDescent="0.25"/>
    <row r="62" spans="1:13" s="26" customFormat="1" x14ac:dyDescent="0.25"/>
    <row r="63" spans="1:13" s="26" customFormat="1" x14ac:dyDescent="0.25"/>
    <row r="64" spans="1:13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  <row r="91" s="26" customFormat="1" x14ac:dyDescent="0.25"/>
    <row r="92" s="26" customFormat="1" x14ac:dyDescent="0.25"/>
    <row r="93" s="26" customFormat="1" x14ac:dyDescent="0.25"/>
    <row r="94" s="26" customFormat="1" x14ac:dyDescent="0.25"/>
    <row r="95" s="26" customFormat="1" x14ac:dyDescent="0.25"/>
    <row r="96" s="26" customFormat="1" x14ac:dyDescent="0.25"/>
    <row r="97" s="26" customFormat="1" x14ac:dyDescent="0.25"/>
    <row r="98" s="26" customFormat="1" x14ac:dyDescent="0.25"/>
    <row r="99" s="26" customFormat="1" x14ac:dyDescent="0.25"/>
    <row r="100" s="26" customFormat="1" x14ac:dyDescent="0.25"/>
    <row r="101" s="26" customFormat="1" x14ac:dyDescent="0.25"/>
    <row r="102" s="26" customFormat="1" x14ac:dyDescent="0.25"/>
    <row r="103" s="26" customFormat="1" x14ac:dyDescent="0.25"/>
    <row r="104" s="26" customFormat="1" x14ac:dyDescent="0.25"/>
    <row r="105" s="26" customFormat="1" x14ac:dyDescent="0.25"/>
    <row r="106" s="26" customFormat="1" x14ac:dyDescent="0.25"/>
    <row r="107" s="26" customFormat="1" x14ac:dyDescent="0.25"/>
    <row r="108" s="26" customFormat="1" x14ac:dyDescent="0.25"/>
    <row r="109" s="26" customFormat="1" x14ac:dyDescent="0.25"/>
    <row r="110" s="26" customFormat="1" x14ac:dyDescent="0.25"/>
    <row r="111" s="26" customFormat="1" x14ac:dyDescent="0.25"/>
    <row r="112" s="26" customFormat="1" x14ac:dyDescent="0.25"/>
    <row r="113" s="26" customFormat="1" x14ac:dyDescent="0.25"/>
    <row r="114" s="26" customFormat="1" x14ac:dyDescent="0.25"/>
    <row r="115" s="26" customFormat="1" x14ac:dyDescent="0.25"/>
    <row r="116" s="26" customFormat="1" x14ac:dyDescent="0.25"/>
    <row r="117" s="26" customFormat="1" x14ac:dyDescent="0.25"/>
    <row r="118" s="26" customFormat="1" x14ac:dyDescent="0.25"/>
    <row r="119" s="26" customFormat="1" x14ac:dyDescent="0.25"/>
    <row r="120" s="26" customFormat="1" x14ac:dyDescent="0.25"/>
    <row r="121" s="26" customFormat="1" x14ac:dyDescent="0.25"/>
    <row r="122" s="26" customFormat="1" x14ac:dyDescent="0.25"/>
    <row r="123" s="26" customFormat="1" x14ac:dyDescent="0.25"/>
    <row r="124" s="26" customFormat="1" x14ac:dyDescent="0.25"/>
    <row r="125" s="26" customFormat="1" x14ac:dyDescent="0.25"/>
    <row r="126" s="26" customFormat="1" x14ac:dyDescent="0.25"/>
    <row r="127" s="26" customFormat="1" x14ac:dyDescent="0.25"/>
    <row r="128" s="26" customFormat="1" x14ac:dyDescent="0.25"/>
    <row r="129" s="26" customFormat="1" x14ac:dyDescent="0.25"/>
    <row r="130" s="26" customFormat="1" x14ac:dyDescent="0.25"/>
    <row r="131" s="26" customFormat="1" x14ac:dyDescent="0.25"/>
    <row r="132" s="26" customFormat="1" x14ac:dyDescent="0.25"/>
    <row r="133" s="26" customFormat="1" x14ac:dyDescent="0.25"/>
    <row r="134" s="26" customFormat="1" x14ac:dyDescent="0.25"/>
    <row r="135" s="26" customFormat="1" x14ac:dyDescent="0.25"/>
    <row r="136" s="26" customFormat="1" x14ac:dyDescent="0.25"/>
    <row r="137" s="26" customFormat="1" x14ac:dyDescent="0.25"/>
    <row r="138" s="26" customFormat="1" x14ac:dyDescent="0.25"/>
    <row r="139" s="26" customFormat="1" x14ac:dyDescent="0.25"/>
    <row r="140" s="26" customFormat="1" x14ac:dyDescent="0.25"/>
    <row r="141" s="26" customFormat="1" x14ac:dyDescent="0.25"/>
    <row r="142" s="26" customFormat="1" x14ac:dyDescent="0.25"/>
    <row r="143" s="26" customFormat="1" x14ac:dyDescent="0.25"/>
    <row r="144" s="26" customFormat="1" x14ac:dyDescent="0.25"/>
    <row r="145" s="26" customFormat="1" x14ac:dyDescent="0.25"/>
    <row r="146" s="26" customFormat="1" x14ac:dyDescent="0.25"/>
    <row r="147" s="26" customFormat="1" x14ac:dyDescent="0.25"/>
    <row r="148" s="26" customFormat="1" x14ac:dyDescent="0.25"/>
    <row r="149" s="26" customFormat="1" x14ac:dyDescent="0.25"/>
    <row r="150" s="26" customFormat="1" x14ac:dyDescent="0.25"/>
    <row r="151" s="26" customFormat="1" x14ac:dyDescent="0.25"/>
    <row r="152" s="26" customFormat="1" x14ac:dyDescent="0.25"/>
    <row r="153" s="26" customFormat="1" x14ac:dyDescent="0.25"/>
    <row r="154" s="26" customFormat="1" x14ac:dyDescent="0.25"/>
    <row r="155" s="26" customFormat="1" x14ac:dyDescent="0.25"/>
    <row r="156" s="26" customFormat="1" x14ac:dyDescent="0.25"/>
    <row r="157" s="26" customFormat="1" x14ac:dyDescent="0.25"/>
    <row r="158" s="26" customFormat="1" x14ac:dyDescent="0.25"/>
    <row r="159" s="26" customFormat="1" x14ac:dyDescent="0.25"/>
    <row r="160" s="26" customFormat="1" x14ac:dyDescent="0.25"/>
    <row r="161" s="26" customFormat="1" x14ac:dyDescent="0.25"/>
    <row r="162" s="26" customFormat="1" x14ac:dyDescent="0.25"/>
    <row r="163" s="26" customFormat="1" x14ac:dyDescent="0.25"/>
    <row r="164" s="26" customFormat="1" x14ac:dyDescent="0.25"/>
    <row r="165" s="26" customFormat="1" x14ac:dyDescent="0.25"/>
    <row r="166" s="26" customFormat="1" x14ac:dyDescent="0.25"/>
    <row r="167" s="26" customFormat="1" x14ac:dyDescent="0.25"/>
    <row r="168" s="26" customFormat="1" x14ac:dyDescent="0.25"/>
    <row r="169" s="26" customFormat="1" x14ac:dyDescent="0.25"/>
    <row r="170" s="26" customFormat="1" x14ac:dyDescent="0.25"/>
    <row r="171" s="26" customFormat="1" x14ac:dyDescent="0.25"/>
    <row r="172" s="26" customFormat="1" x14ac:dyDescent="0.25"/>
    <row r="173" s="26" customFormat="1" x14ac:dyDescent="0.25"/>
    <row r="174" s="26" customFormat="1" x14ac:dyDescent="0.25"/>
    <row r="175" s="26" customFormat="1" x14ac:dyDescent="0.25"/>
    <row r="176" s="26" customFormat="1" x14ac:dyDescent="0.25"/>
    <row r="177" s="26" customFormat="1" x14ac:dyDescent="0.25"/>
    <row r="178" s="26" customFormat="1" x14ac:dyDescent="0.25"/>
    <row r="179" s="26" customFormat="1" x14ac:dyDescent="0.25"/>
    <row r="180" s="26" customFormat="1" x14ac:dyDescent="0.25"/>
    <row r="181" s="26" customFormat="1" x14ac:dyDescent="0.25"/>
    <row r="182" s="26" customFormat="1" x14ac:dyDescent="0.25"/>
    <row r="183" s="26" customFormat="1" x14ac:dyDescent="0.25"/>
    <row r="184" s="26" customFormat="1" x14ac:dyDescent="0.25"/>
    <row r="185" s="26" customFormat="1" x14ac:dyDescent="0.25"/>
    <row r="186" s="26" customFormat="1" x14ac:dyDescent="0.25"/>
    <row r="187" s="26" customFormat="1" x14ac:dyDescent="0.25"/>
    <row r="188" s="26" customFormat="1" x14ac:dyDescent="0.25"/>
    <row r="189" s="26" customFormat="1" x14ac:dyDescent="0.25"/>
    <row r="190" s="26" customFormat="1" x14ac:dyDescent="0.25"/>
    <row r="191" s="26" customFormat="1" x14ac:dyDescent="0.25"/>
    <row r="192" s="26" customFormat="1" x14ac:dyDescent="0.25"/>
    <row r="193" s="26" customFormat="1" x14ac:dyDescent="0.25"/>
    <row r="194" s="26" customFormat="1" x14ac:dyDescent="0.25"/>
    <row r="195" s="26" customFormat="1" x14ac:dyDescent="0.25"/>
    <row r="196" s="26" customFormat="1" x14ac:dyDescent="0.25"/>
    <row r="197" s="26" customFormat="1" x14ac:dyDescent="0.25"/>
    <row r="198" s="26" customFormat="1" x14ac:dyDescent="0.25"/>
    <row r="199" s="26" customFormat="1" x14ac:dyDescent="0.25"/>
    <row r="200" s="26" customFormat="1" x14ac:dyDescent="0.25"/>
    <row r="201" s="26" customFormat="1" x14ac:dyDescent="0.25"/>
    <row r="202" s="26" customFormat="1" x14ac:dyDescent="0.25"/>
    <row r="203" s="26" customFormat="1" x14ac:dyDescent="0.25"/>
    <row r="204" s="26" customFormat="1" x14ac:dyDescent="0.25"/>
    <row r="205" s="26" customFormat="1" x14ac:dyDescent="0.25"/>
    <row r="206" s="26" customFormat="1" x14ac:dyDescent="0.25"/>
    <row r="207" s="26" customFormat="1" x14ac:dyDescent="0.25"/>
    <row r="208" s="26" customFormat="1" x14ac:dyDescent="0.25"/>
    <row r="209" s="26" customFormat="1" x14ac:dyDescent="0.25"/>
    <row r="210" s="26" customFormat="1" x14ac:dyDescent="0.25"/>
    <row r="211" s="26" customFormat="1" x14ac:dyDescent="0.25"/>
    <row r="212" s="26" customFormat="1" x14ac:dyDescent="0.25"/>
    <row r="213" s="26" customFormat="1" x14ac:dyDescent="0.25"/>
    <row r="214" s="26" customFormat="1" x14ac:dyDescent="0.25"/>
    <row r="215" s="26" customFormat="1" x14ac:dyDescent="0.25"/>
    <row r="216" s="26" customFormat="1" x14ac:dyDescent="0.25"/>
    <row r="217" s="26" customFormat="1" x14ac:dyDescent="0.25"/>
    <row r="218" s="26" customFormat="1" x14ac:dyDescent="0.25"/>
    <row r="219" s="26" customFormat="1" x14ac:dyDescent="0.25"/>
    <row r="220" s="26" customFormat="1" x14ac:dyDescent="0.25"/>
    <row r="221" s="26" customFormat="1" x14ac:dyDescent="0.25"/>
    <row r="222" s="26" customFormat="1" x14ac:dyDescent="0.25"/>
    <row r="223" s="26" customFormat="1" x14ac:dyDescent="0.25"/>
    <row r="224" s="26" customFormat="1" x14ac:dyDescent="0.25"/>
    <row r="225" spans="1:9" s="26" customFormat="1" x14ac:dyDescent="0.25"/>
    <row r="226" spans="1:9" s="26" customFormat="1" x14ac:dyDescent="0.25"/>
    <row r="227" spans="1:9" s="26" customFormat="1" x14ac:dyDescent="0.25"/>
    <row r="228" spans="1:9" s="26" customFormat="1" x14ac:dyDescent="0.25"/>
    <row r="229" spans="1:9" s="26" customFormat="1" x14ac:dyDescent="0.25"/>
    <row r="230" spans="1:9" s="26" customFormat="1" x14ac:dyDescent="0.25"/>
    <row r="231" spans="1:9" s="26" customFormat="1" x14ac:dyDescent="0.25"/>
    <row r="232" spans="1:9" s="26" customFormat="1" x14ac:dyDescent="0.25"/>
    <row r="233" spans="1:9" s="26" customFormat="1" x14ac:dyDescent="0.25"/>
    <row r="234" spans="1:9" x14ac:dyDescent="0.25">
      <c r="A234" s="26"/>
      <c r="B234" s="26"/>
      <c r="C234" s="26"/>
      <c r="D234" s="26"/>
      <c r="E234" s="26"/>
      <c r="F234" s="26"/>
      <c r="G234" s="26"/>
      <c r="H234" s="26"/>
      <c r="I234" s="26"/>
    </row>
    <row r="235" spans="1:9" x14ac:dyDescent="0.25">
      <c r="A235" s="26"/>
      <c r="B235" s="26"/>
      <c r="C235" s="26"/>
      <c r="D235" s="26"/>
      <c r="E235" s="26"/>
      <c r="F235" s="26"/>
      <c r="G235" s="26"/>
      <c r="H235" s="26"/>
      <c r="I235" s="26"/>
    </row>
    <row r="236" spans="1:9" x14ac:dyDescent="0.25">
      <c r="A236" s="26"/>
      <c r="B236" s="26"/>
      <c r="C236" s="26"/>
      <c r="D236" s="26"/>
      <c r="E236" s="26"/>
      <c r="F236" s="26"/>
      <c r="G236" s="26"/>
      <c r="H236" s="26"/>
      <c r="I236" s="26"/>
    </row>
    <row r="237" spans="1:9" x14ac:dyDescent="0.25">
      <c r="A237" s="26"/>
      <c r="B237" s="26"/>
      <c r="C237" s="26"/>
      <c r="D237" s="26"/>
      <c r="E237" s="26"/>
      <c r="F237" s="26"/>
      <c r="G237" s="26"/>
      <c r="H237" s="26"/>
      <c r="I237" s="26"/>
    </row>
    <row r="238" spans="1:9" x14ac:dyDescent="0.25">
      <c r="A238" s="26"/>
      <c r="B238" s="26"/>
      <c r="C238" s="26"/>
      <c r="D238" s="26"/>
      <c r="E238" s="26"/>
      <c r="F238" s="26"/>
      <c r="G238" s="26"/>
      <c r="H238" s="26"/>
      <c r="I238" s="26"/>
    </row>
    <row r="239" spans="1:9" x14ac:dyDescent="0.25">
      <c r="A239" s="26"/>
      <c r="B239" s="26"/>
      <c r="C239" s="26"/>
      <c r="D239" s="26"/>
      <c r="E239" s="26"/>
      <c r="F239" s="26"/>
      <c r="G239" s="26"/>
      <c r="H239" s="26"/>
      <c r="I239" s="26"/>
    </row>
    <row r="240" spans="1:9" x14ac:dyDescent="0.25">
      <c r="A240" s="26"/>
      <c r="B240" s="26"/>
      <c r="C240" s="26"/>
      <c r="D240" s="26"/>
      <c r="E240" s="26"/>
      <c r="F240" s="26"/>
      <c r="G240" s="26"/>
      <c r="H240" s="26"/>
      <c r="I240" s="26"/>
    </row>
    <row r="241" spans="1:9" x14ac:dyDescent="0.25">
      <c r="A241" s="26"/>
      <c r="B241" s="26"/>
      <c r="C241" s="26"/>
      <c r="D241" s="26"/>
      <c r="E241" s="26"/>
      <c r="F241" s="26"/>
      <c r="G241" s="26"/>
      <c r="H241" s="26"/>
      <c r="I241" s="26"/>
    </row>
    <row r="242" spans="1:9" x14ac:dyDescent="0.25">
      <c r="A242" s="26"/>
      <c r="B242" s="26"/>
      <c r="C242" s="26"/>
      <c r="D242" s="26"/>
      <c r="E242" s="26"/>
      <c r="F242" s="26"/>
      <c r="G242" s="26"/>
      <c r="H242" s="26"/>
      <c r="I242" s="26"/>
    </row>
    <row r="243" spans="1:9" x14ac:dyDescent="0.25">
      <c r="A243" s="26"/>
      <c r="B243" s="26"/>
      <c r="C243" s="26"/>
      <c r="D243" s="26"/>
      <c r="E243" s="26"/>
      <c r="F243" s="26"/>
      <c r="G243" s="26"/>
      <c r="H243" s="26"/>
      <c r="I243" s="26"/>
    </row>
    <row r="244" spans="1:9" x14ac:dyDescent="0.25">
      <c r="A244" s="26"/>
      <c r="B244" s="26"/>
      <c r="C244" s="26"/>
      <c r="D244" s="26"/>
      <c r="E244" s="26"/>
      <c r="F244" s="26"/>
      <c r="G244" s="26"/>
      <c r="H244" s="26"/>
      <c r="I244" s="26"/>
    </row>
    <row r="245" spans="1:9" x14ac:dyDescent="0.25">
      <c r="A245" s="26"/>
      <c r="B245" s="26"/>
      <c r="C245" s="26"/>
      <c r="D245" s="26"/>
      <c r="E245" s="26"/>
      <c r="F245" s="26"/>
      <c r="G245" s="26"/>
      <c r="H245" s="26"/>
      <c r="I245" s="26"/>
    </row>
    <row r="246" spans="1:9" x14ac:dyDescent="0.25">
      <c r="A246" s="26"/>
      <c r="B246" s="26"/>
      <c r="C246" s="26"/>
      <c r="D246" s="26"/>
      <c r="E246" s="26"/>
      <c r="F246" s="26"/>
      <c r="G246" s="26"/>
      <c r="H246" s="26"/>
      <c r="I246" s="26"/>
    </row>
  </sheetData>
  <mergeCells count="17">
    <mergeCell ref="A2:F2"/>
    <mergeCell ref="A3:F3"/>
    <mergeCell ref="B7:F7"/>
    <mergeCell ref="B5:F5"/>
    <mergeCell ref="B6:F6"/>
    <mergeCell ref="A52:C52"/>
    <mergeCell ref="B19:F19"/>
    <mergeCell ref="B18:F18"/>
    <mergeCell ref="B16:F16"/>
    <mergeCell ref="B17:F17"/>
    <mergeCell ref="B15:F15"/>
    <mergeCell ref="B9:F9"/>
    <mergeCell ref="B10:F10"/>
    <mergeCell ref="B11:F11"/>
    <mergeCell ref="B14:F14"/>
    <mergeCell ref="B12:F12"/>
    <mergeCell ref="B13:F13"/>
  </mergeCells>
  <dataValidations count="5">
    <dataValidation type="list" allowBlank="1" showInputMessage="1" showErrorMessage="1" sqref="H23:H37" xr:uid="{BE78E139-6BEB-4B47-9E21-E4F22C597D5F}">
      <formula1>"DA, NE"</formula1>
    </dataValidation>
    <dataValidation type="textLength" operator="equal" allowBlank="1" showInputMessage="1" showErrorMessage="1" error="Molimo unijeti 11 znakova!" prompt="Molimo unijeti OIB od 11 znakova" sqref="B10:F10" xr:uid="{9929C661-150A-4CA3-836A-FFB1A65AE89C}">
      <formula1>11</formula1>
    </dataValidation>
    <dataValidation type="textLength" operator="equal" allowBlank="1" showInputMessage="1" showErrorMessage="1" error="IBAN se sastoji od 21 znaka." prompt="Molimo pripaziti na unos IBAN-a koji mora imati 21 znak." sqref="B11:F11" xr:uid="{70E7E10E-C83A-44D7-9E57-9A79B0FF0B72}">
      <formula1>21</formula1>
    </dataValidation>
    <dataValidation type="list" allowBlank="1" showInputMessage="1" showErrorMessage="1" sqref="B14:F14" xr:uid="{7C0F0A2D-FB7E-4093-BFFD-DF0CF8C23C27}">
      <formula1>"Javna ustanova, Privatna organizacija, Udruga, Neprofitna organizacija"</formula1>
    </dataValidation>
    <dataValidation type="list" allowBlank="1" showInputMessage="1" showErrorMessage="1" sqref="D23:D37" xr:uid="{2D1A35E9-876F-405C-9763-C966A509EA2A}">
      <formula1>"prijevoz,smještaj, viza, testiranje"</formula1>
    </dataValidation>
  </dataValidations>
  <pageMargins left="0.23622047244094491" right="0.23622047244094491" top="0.39370078740157483" bottom="0.19685039370078741" header="0.31496062992125984" footer="0.31496062992125984"/>
  <pageSetup paperSize="9" scale="62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030" r:id="rId4" name="komentar">
          <controlPr defaultSize="0" autoLine="0" autoPict="0" r:id="rId5">
            <anchor moveWithCells="1">
              <from>
                <xdr:col>4</xdr:col>
                <xdr:colOff>38100</xdr:colOff>
                <xdr:row>46</xdr:row>
                <xdr:rowOff>38100</xdr:rowOff>
              </from>
              <to>
                <xdr:col>13</xdr:col>
                <xdr:colOff>142875</xdr:colOff>
                <xdr:row>59</xdr:row>
                <xdr:rowOff>161925</xdr:rowOff>
              </to>
            </anchor>
          </controlPr>
        </control>
      </mc:Choice>
      <mc:Fallback>
        <control shapeId="1030" r:id="rId4" name="komentar"/>
      </mc:Fallback>
    </mc:AlternateContent>
  </controls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E40E4-537A-4CE9-97B9-160C8C5A9F38}">
  <sheetPr codeName="Sheet2"/>
  <dimension ref="A1:D35"/>
  <sheetViews>
    <sheetView view="pageLayout" zoomScaleNormal="100" workbookViewId="0">
      <selection activeCell="B12" sqref="B12"/>
    </sheetView>
  </sheetViews>
  <sheetFormatPr defaultColWidth="9" defaultRowHeight="14.25" x14ac:dyDescent="0.2"/>
  <cols>
    <col min="1" max="1" width="19.42578125" style="2" customWidth="1"/>
    <col min="2" max="2" width="18.5703125" style="2" customWidth="1"/>
    <col min="3" max="3" width="48.42578125" style="2" customWidth="1"/>
    <col min="4" max="4" width="29.42578125" style="2" customWidth="1"/>
    <col min="5" max="16384" width="9" style="2"/>
  </cols>
  <sheetData>
    <row r="1" spans="1:3" ht="23.25" customHeight="1" x14ac:dyDescent="0.2">
      <c r="A1" s="93" t="s">
        <v>44</v>
      </c>
      <c r="B1" s="94"/>
      <c r="C1" s="95"/>
    </row>
    <row r="2" spans="1:3" ht="35.450000000000003" customHeight="1" x14ac:dyDescent="0.2">
      <c r="A2" s="96" t="s">
        <v>45</v>
      </c>
      <c r="B2" s="97"/>
      <c r="C2" s="98" t="s">
        <v>46</v>
      </c>
    </row>
    <row r="3" spans="1:3" x14ac:dyDescent="0.2">
      <c r="A3" s="96" t="s">
        <v>47</v>
      </c>
      <c r="B3" s="97"/>
      <c r="C3" s="99">
        <f>NET_Fin_izvjesce_analiza!B6</f>
        <v>0</v>
      </c>
    </row>
    <row r="4" spans="1:3" x14ac:dyDescent="0.2">
      <c r="A4" s="96" t="s">
        <v>48</v>
      </c>
      <c r="B4" s="97"/>
      <c r="C4" s="99">
        <f>NET_Fin_izvjesce_analiza!B7</f>
        <v>0</v>
      </c>
    </row>
    <row r="5" spans="1:3" x14ac:dyDescent="0.2">
      <c r="A5" s="96" t="s">
        <v>49</v>
      </c>
      <c r="B5" s="97"/>
      <c r="C5" s="99">
        <f>NET_Fin_izvjesce_analiza!B10</f>
        <v>0</v>
      </c>
    </row>
    <row r="6" spans="1:3" x14ac:dyDescent="0.2">
      <c r="A6" s="96" t="s">
        <v>1</v>
      </c>
      <c r="B6" s="97"/>
      <c r="C6" s="100">
        <f>NET_Fin_izvjesce_analiza!B5</f>
        <v>0</v>
      </c>
    </row>
    <row r="7" spans="1:3" x14ac:dyDescent="0.2">
      <c r="A7" s="101"/>
      <c r="B7" s="101"/>
      <c r="C7" s="101"/>
    </row>
    <row r="8" spans="1:3" ht="15" x14ac:dyDescent="0.2">
      <c r="A8" s="102" t="s">
        <v>50</v>
      </c>
      <c r="B8" s="103"/>
      <c r="C8" s="103"/>
    </row>
    <row r="9" spans="1:3" ht="15" x14ac:dyDescent="0.2">
      <c r="A9" s="104"/>
      <c r="B9" s="101"/>
      <c r="C9" s="101"/>
    </row>
    <row r="10" spans="1:3" ht="15" x14ac:dyDescent="0.25">
      <c r="A10" s="105" t="s">
        <v>51</v>
      </c>
      <c r="B10" s="106">
        <f>NET_Fin_izvjesce_analiza!B11</f>
        <v>0</v>
      </c>
      <c r="C10" s="101"/>
    </row>
    <row r="11" spans="1:3" ht="15" x14ac:dyDescent="0.25">
      <c r="A11" s="105"/>
      <c r="B11" s="107" t="str">
        <f>IF(NET_Fin_izvjesce_analiza!B12&lt;&gt;"", CONCATENATE("Model i poziv na broj: ",NET_Fin_izvjesce_analiza!B12),"")</f>
        <v/>
      </c>
      <c r="C11" s="101"/>
    </row>
    <row r="12" spans="1:3" ht="15" x14ac:dyDescent="0.2">
      <c r="A12" s="105" t="s">
        <v>52</v>
      </c>
      <c r="B12" s="108">
        <f>NET_Fin_izvjesce_analiza!B13</f>
        <v>0</v>
      </c>
      <c r="C12" s="101"/>
    </row>
    <row r="13" spans="1:3" ht="15" x14ac:dyDescent="0.25">
      <c r="A13" s="105" t="s">
        <v>53</v>
      </c>
      <c r="B13" s="107">
        <f>NET_Fin_izvjesce_analiza!B9</f>
        <v>0</v>
      </c>
      <c r="C13" s="101"/>
    </row>
    <row r="14" spans="1:3" x14ac:dyDescent="0.2">
      <c r="A14" s="105"/>
      <c r="B14" s="108"/>
      <c r="C14" s="101"/>
    </row>
    <row r="15" spans="1:3" ht="15" x14ac:dyDescent="0.25">
      <c r="A15" s="109" t="s">
        <v>54</v>
      </c>
      <c r="B15" s="134">
        <f>NET_Fin_izvjesce_analiza!B50</f>
        <v>0</v>
      </c>
      <c r="C15" s="110"/>
    </row>
    <row r="16" spans="1:3" x14ac:dyDescent="0.2">
      <c r="A16" s="109"/>
      <c r="B16" s="101"/>
      <c r="C16" s="101"/>
    </row>
    <row r="17" spans="1:4" x14ac:dyDescent="0.2">
      <c r="A17" s="109"/>
      <c r="B17" s="101"/>
      <c r="C17" s="101"/>
    </row>
    <row r="18" spans="1:4" ht="15" x14ac:dyDescent="0.25">
      <c r="A18" s="105" t="s">
        <v>55</v>
      </c>
      <c r="B18" s="111">
        <f>NET_Fin_izvjesce_analiza!C56</f>
        <v>30</v>
      </c>
      <c r="C18" s="101"/>
    </row>
    <row r="19" spans="1:4" ht="15" x14ac:dyDescent="0.2">
      <c r="A19" s="112"/>
      <c r="B19" s="101"/>
      <c r="C19" s="101"/>
    </row>
    <row r="20" spans="1:4" ht="15" thickBot="1" x14ac:dyDescent="0.25">
      <c r="A20" s="109" t="s">
        <v>56</v>
      </c>
      <c r="B20" s="101"/>
      <c r="C20" s="101"/>
    </row>
    <row r="21" spans="1:4" ht="15" thickBot="1" x14ac:dyDescent="0.25">
      <c r="A21" s="113"/>
      <c r="B21" s="101"/>
      <c r="C21" s="101"/>
      <c r="D21" s="137"/>
    </row>
    <row r="22" spans="1:4" x14ac:dyDescent="0.2">
      <c r="A22" s="114" t="s">
        <v>57</v>
      </c>
      <c r="B22" s="101"/>
      <c r="C22" s="101"/>
    </row>
    <row r="23" spans="1:4" x14ac:dyDescent="0.2">
      <c r="A23" s="109"/>
      <c r="B23" s="101"/>
      <c r="C23" s="101"/>
    </row>
    <row r="24" spans="1:4" ht="15" x14ac:dyDescent="0.2">
      <c r="A24" s="109" t="s">
        <v>58</v>
      </c>
      <c r="B24" s="2" t="str">
        <f>IF(MID(C6,9,3)="TCA","A818065","A818064")</f>
        <v>A818064</v>
      </c>
      <c r="C24" s="101"/>
    </row>
    <row r="25" spans="1:4" x14ac:dyDescent="0.2">
      <c r="A25" s="115" t="s">
        <v>59</v>
      </c>
      <c r="B25" s="101" t="s">
        <v>60</v>
      </c>
      <c r="C25" s="101"/>
    </row>
    <row r="26" spans="1:4" x14ac:dyDescent="0.2">
      <c r="A26" s="109"/>
      <c r="B26" s="116"/>
      <c r="C26" s="101"/>
    </row>
    <row r="27" spans="1:4" x14ac:dyDescent="0.2">
      <c r="A27" s="109"/>
      <c r="B27" s="101"/>
      <c r="C27" s="101"/>
    </row>
    <row r="28" spans="1:4" ht="51.75" customHeight="1" x14ac:dyDescent="0.2">
      <c r="A28" s="153"/>
      <c r="B28" s="153"/>
      <c r="C28" s="117"/>
    </row>
    <row r="29" spans="1:4" ht="51.75" customHeight="1" x14ac:dyDescent="0.2">
      <c r="A29" s="153"/>
      <c r="B29" s="153"/>
      <c r="C29" s="117"/>
    </row>
    <row r="30" spans="1:4" ht="51.75" customHeight="1" x14ac:dyDescent="0.2">
      <c r="A30" s="153"/>
      <c r="B30" s="153"/>
      <c r="C30" s="117"/>
    </row>
    <row r="31" spans="1:4" ht="51.75" customHeight="1" x14ac:dyDescent="0.2">
      <c r="A31" s="101" t="s">
        <v>61</v>
      </c>
      <c r="B31" s="118"/>
      <c r="C31" s="119"/>
    </row>
    <row r="32" spans="1:4" x14ac:dyDescent="0.2">
      <c r="A32" s="101"/>
      <c r="B32" s="101"/>
      <c r="C32" s="101"/>
    </row>
    <row r="33" spans="1:3" x14ac:dyDescent="0.2">
      <c r="A33" s="101"/>
      <c r="B33" s="101"/>
      <c r="C33" s="101"/>
    </row>
    <row r="34" spans="1:3" x14ac:dyDescent="0.2">
      <c r="A34" s="101"/>
      <c r="B34" s="101"/>
      <c r="C34" s="101"/>
    </row>
    <row r="35" spans="1:3" x14ac:dyDescent="0.2">
      <c r="A35" s="101"/>
      <c r="B35" s="101"/>
      <c r="C35" s="101"/>
    </row>
  </sheetData>
  <mergeCells count="3">
    <mergeCell ref="A28:B28"/>
    <mergeCell ref="A29:B29"/>
    <mergeCell ref="A30:B30"/>
  </mergeCells>
  <pageMargins left="0.7" right="0.7" top="1.3020833333333333" bottom="0.75" header="0.3" footer="0.3"/>
  <pageSetup paperSize="9" orientation="portrait" r:id="rId1"/>
  <headerFooter>
    <oddHeader>&amp;R&amp;G</oddHead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BBD2A80E01294C8DAB805D33BA3D5A" ma:contentTypeVersion="2" ma:contentTypeDescription="Create a new document." ma:contentTypeScope="" ma:versionID="936c3eb0508cda01af0157409fcaacac">
  <xsd:schema xmlns:xsd="http://www.w3.org/2001/XMLSchema" xmlns:xs="http://www.w3.org/2001/XMLSchema" xmlns:p="http://schemas.microsoft.com/office/2006/metadata/properties" xmlns:ns2="0726daa6-bf9d-47b2-becc-c9836d7a4051" targetNamespace="http://schemas.microsoft.com/office/2006/metadata/properties" ma:root="true" ma:fieldsID="2a4771669512e2ff4c1853e4ef469106" ns2:_="">
    <xsd:import namespace="0726daa6-bf9d-47b2-becc-c9836d7a40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daa6-bf9d-47b2-becc-c9836d7a40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505205-C1C1-4CF3-A6C4-E8E2C2D6710A}"/>
</file>

<file path=customXml/itemProps2.xml><?xml version="1.0" encoding="utf-8"?>
<ds:datastoreItem xmlns:ds="http://schemas.openxmlformats.org/officeDocument/2006/customXml" ds:itemID="{96AF665E-030F-4101-A022-153D9200E3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607623-1A1D-4E87-9F59-8A8AC42218E6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45be512-9cd7-444d-8f64-d29f78f781d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NET_Fin_izvjesce_analiza</vt:lpstr>
      <vt:lpstr>Nalog_za_isplatu</vt:lpstr>
      <vt:lpstr>Nalog_za_isplatu!_Hlk217456643</vt:lpstr>
      <vt:lpstr>agencija</vt:lpstr>
      <vt:lpstr>Korisnik</vt:lpstr>
      <vt:lpstr>NA</vt:lpstr>
      <vt:lpstr>Nalog_za_isplatu!Print_Area</vt:lpstr>
      <vt:lpstr>NET_Fin_izvjesce_analiza!Print_Area</vt:lpstr>
      <vt:lpstr>tecaj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Kunović</dc:creator>
  <cp:keywords/>
  <dc:description/>
  <cp:lastModifiedBy>Mateja Crneković</cp:lastModifiedBy>
  <cp:revision/>
  <cp:lastPrinted>2023-02-13T09:49:25Z</cp:lastPrinted>
  <dcterms:created xsi:type="dcterms:W3CDTF">2017-12-18T11:04:12Z</dcterms:created>
  <dcterms:modified xsi:type="dcterms:W3CDTF">2023-03-03T09:50:44Z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0x0101006EBBD2A80E01294C8DAB805D33BA3D5A</vt:lpwstr>
  </property>
  <property fmtid="{D5CDD505-2E9C-101B-9397-08002B2CF9AE}" pid="3" name="Order">
    <vt:r8>4600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SharedWithUsers">
    <vt:lpwstr/>
  </property>
  <property fmtid="{D5CDD505-2E9C-101B-9397-08002B2CF9AE}" pid="11" name="_SourceUrl">
    <vt:lpwstr/>
  </property>
  <property fmtid="{D5CDD505-2E9C-101B-9397-08002B2CF9AE}" pid="12" name="_SharedFileIndex">
    <vt:lpwstr/>
  </property>
</Properties>
</file>